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0831BD8-D234-4AB1-9F78-DD9B585E57AF}" xr6:coauthVersionLast="47" xr6:coauthVersionMax="47" xr10:uidLastSave="{00000000-0000-0000-0000-000000000000}"/>
  <bookViews>
    <workbookView xWindow="-120" yWindow="-120" windowWidth="29040" windowHeight="15840" tabRatio="785" activeTab="1" xr2:uid="{00000000-000D-0000-FFFF-FFFF00000000}"/>
  </bookViews>
  <sheets>
    <sheet name="รอ.ไม้ผล" sheetId="4" r:id="rId1"/>
    <sheet name="รต .ไม้ผล ไม้ยืนต้น" sheetId="3" r:id="rId2"/>
    <sheet name="ต.แม่สิน" sheetId="5" r:id="rId3"/>
    <sheet name="ต.แม่สำ" sheetId="7" r:id="rId4"/>
    <sheet name="ต.ป่างิ้ว" sheetId="8" r:id="rId5"/>
    <sheet name="ต.หาดเสี้ยว" sheetId="9" r:id="rId6"/>
    <sheet name="ต.บ้านตึก" sheetId="10" r:id="rId7"/>
    <sheet name="ต.หนองอ้อ" sheetId="11" r:id="rId8"/>
    <sheet name="ต.ดงคู่" sheetId="12" r:id="rId9"/>
    <sheet name="ต.บ้านแก่ง" sheetId="13" r:id="rId10"/>
    <sheet name="ต.ศรีสัชฯ" sheetId="14" r:id="rId11"/>
    <sheet name="ต.ท่าชัย" sheetId="15" r:id="rId12"/>
    <sheet name="ต.สารจิตร" sheetId="16" r:id="rId13"/>
  </sheets>
  <externalReferences>
    <externalReference r:id="rId14"/>
  </externalReferences>
  <definedNames>
    <definedName name="_xlnm.Print_Titles" localSheetId="0">รอ.ไม้ผล!$5:$8</definedName>
  </definedNames>
  <calcPr calcId="181029"/>
</workbook>
</file>

<file path=xl/calcChain.xml><?xml version="1.0" encoding="utf-8"?>
<calcChain xmlns="http://schemas.openxmlformats.org/spreadsheetml/2006/main">
  <c r="O217" i="3" l="1"/>
  <c r="P217" i="3"/>
  <c r="P568" i="3"/>
  <c r="P249" i="3"/>
  <c r="P226" i="3"/>
  <c r="P203" i="3"/>
  <c r="P85" i="10"/>
  <c r="P22" i="10"/>
  <c r="K57" i="11"/>
  <c r="K58" i="11"/>
  <c r="J57" i="11"/>
  <c r="J58" i="11"/>
  <c r="F57" i="11"/>
  <c r="F58" i="11"/>
  <c r="P78" i="13"/>
  <c r="N67" i="13"/>
  <c r="N68" i="13"/>
  <c r="N71" i="13"/>
  <c r="N73" i="13"/>
  <c r="N74" i="13"/>
  <c r="N75" i="13"/>
  <c r="N77" i="13"/>
  <c r="N66" i="13"/>
  <c r="N44" i="8"/>
  <c r="P748" i="5"/>
  <c r="O748" i="5"/>
  <c r="N730" i="5"/>
  <c r="N731" i="5"/>
  <c r="N732" i="5"/>
  <c r="N733" i="5"/>
  <c r="N734" i="5"/>
  <c r="N735" i="5"/>
  <c r="N736" i="5"/>
  <c r="N737" i="5"/>
  <c r="N738" i="5"/>
  <c r="N739" i="5"/>
  <c r="N740" i="5"/>
  <c r="N741" i="5"/>
  <c r="N742" i="5"/>
  <c r="N743" i="5"/>
  <c r="N744" i="5"/>
  <c r="N745" i="5"/>
  <c r="N746" i="5"/>
  <c r="N747" i="5"/>
  <c r="N723" i="5"/>
  <c r="P623" i="5" l="1"/>
  <c r="L530" i="5"/>
  <c r="O189" i="5"/>
  <c r="N128" i="12"/>
  <c r="P554" i="7"/>
  <c r="P158" i="5" l="1"/>
  <c r="P245" i="7"/>
  <c r="P205" i="7"/>
  <c r="G392" i="10"/>
  <c r="O654" i="5"/>
  <c r="N247" i="13"/>
  <c r="N245" i="13"/>
  <c r="P62" i="12"/>
  <c r="P249" i="13"/>
  <c r="P685" i="5"/>
  <c r="N645" i="5"/>
  <c r="P530" i="5"/>
  <c r="P313" i="5"/>
  <c r="P392" i="10"/>
  <c r="L392" i="10"/>
  <c r="N379" i="10"/>
  <c r="N380" i="10"/>
  <c r="N381" i="10"/>
  <c r="N382" i="10"/>
  <c r="N383" i="10"/>
  <c r="N384" i="10"/>
  <c r="N385" i="10"/>
  <c r="N386" i="10"/>
  <c r="N387" i="10"/>
  <c r="N388" i="10"/>
  <c r="N390" i="10"/>
  <c r="N391" i="10"/>
  <c r="N378" i="10"/>
  <c r="P310" i="10"/>
  <c r="P22" i="16"/>
  <c r="C770" i="3" l="1"/>
  <c r="D770" i="3"/>
  <c r="E770" i="3"/>
  <c r="F770" i="3"/>
  <c r="G770" i="3"/>
  <c r="H770" i="3"/>
  <c r="I770" i="3"/>
  <c r="J770" i="3"/>
  <c r="K770" i="3"/>
  <c r="M770" i="3"/>
  <c r="B770" i="3"/>
  <c r="P770" i="3"/>
  <c r="N236" i="7"/>
  <c r="P137" i="12"/>
  <c r="N129" i="12"/>
  <c r="N130" i="12"/>
  <c r="N131" i="12"/>
  <c r="N132" i="12"/>
  <c r="N133" i="12"/>
  <c r="N134" i="12"/>
  <c r="N135" i="12"/>
  <c r="N136" i="12"/>
  <c r="N58" i="12"/>
  <c r="N55" i="12"/>
  <c r="N54" i="12"/>
  <c r="P17" i="12"/>
  <c r="P491" i="7" l="1"/>
  <c r="P285" i="7"/>
  <c r="G285" i="7"/>
  <c r="P21" i="13" l="1"/>
  <c r="L285" i="7"/>
  <c r="N489" i="7"/>
  <c r="K281" i="7"/>
  <c r="N281" i="7"/>
  <c r="N271" i="7"/>
  <c r="C709" i="3"/>
  <c r="D709" i="3"/>
  <c r="E709" i="3"/>
  <c r="F709" i="3"/>
  <c r="G709" i="3"/>
  <c r="H709" i="3"/>
  <c r="I709" i="3"/>
  <c r="J709" i="3"/>
  <c r="K709" i="3"/>
  <c r="M709" i="3"/>
  <c r="B709" i="3"/>
  <c r="K344" i="8"/>
  <c r="C876" i="3" l="1"/>
  <c r="D876" i="3"/>
  <c r="E876" i="3"/>
  <c r="F876" i="3"/>
  <c r="I876" i="3"/>
  <c r="L876" i="3"/>
  <c r="M876" i="3"/>
  <c r="N876" i="3"/>
  <c r="O876" i="3"/>
  <c r="P876" i="3"/>
  <c r="B876" i="3"/>
  <c r="D768" i="3"/>
  <c r="E768" i="3"/>
  <c r="H768" i="3"/>
  <c r="I768" i="3"/>
  <c r="M768" i="3"/>
  <c r="P768" i="3"/>
  <c r="B768" i="3"/>
  <c r="P344" i="8"/>
  <c r="N338" i="8"/>
  <c r="N344" i="8" s="1"/>
  <c r="N768" i="3" s="1"/>
  <c r="L344" i="8"/>
  <c r="L768" i="3" s="1"/>
  <c r="P38" i="8"/>
  <c r="P255" i="16" l="1"/>
  <c r="N9" i="16"/>
  <c r="P34" i="5"/>
  <c r="N150" i="11"/>
  <c r="P47" i="11"/>
  <c r="K92" i="12"/>
  <c r="K90" i="12"/>
  <c r="D710" i="3"/>
  <c r="E710" i="3"/>
  <c r="H710" i="3"/>
  <c r="I710" i="3"/>
  <c r="M710" i="3"/>
  <c r="B710" i="3"/>
  <c r="C772" i="3" l="1"/>
  <c r="D772" i="3"/>
  <c r="E772" i="3"/>
  <c r="F772" i="3"/>
  <c r="G772" i="3"/>
  <c r="H772" i="3"/>
  <c r="I772" i="3"/>
  <c r="J772" i="3"/>
  <c r="K772" i="3"/>
  <c r="M772" i="3"/>
  <c r="B772" i="3"/>
  <c r="P165" i="10" l="1"/>
  <c r="P185" i="10"/>
  <c r="F237" i="7" l="1"/>
  <c r="K237" i="7" s="1"/>
  <c r="N182" i="12"/>
  <c r="P710" i="3"/>
  <c r="N90" i="12"/>
  <c r="P406" i="5"/>
  <c r="P65" i="5"/>
  <c r="K58" i="7"/>
  <c r="K51" i="7"/>
  <c r="C473" i="3"/>
  <c r="D473" i="3"/>
  <c r="E473" i="3"/>
  <c r="F473" i="3"/>
  <c r="G473" i="3"/>
  <c r="H473" i="3"/>
  <c r="I473" i="3"/>
  <c r="J473" i="3"/>
  <c r="K473" i="3"/>
  <c r="M473" i="3"/>
  <c r="B473" i="3"/>
  <c r="C525" i="3"/>
  <c r="D525" i="3"/>
  <c r="E525" i="3"/>
  <c r="F525" i="3"/>
  <c r="G525" i="3"/>
  <c r="H525" i="3"/>
  <c r="I525" i="3"/>
  <c r="J525" i="3"/>
  <c r="K525" i="3"/>
  <c r="L525" i="3"/>
  <c r="M525" i="3"/>
  <c r="N525" i="3"/>
  <c r="O525" i="3"/>
  <c r="P525" i="3"/>
  <c r="B525" i="3"/>
  <c r="C522" i="3"/>
  <c r="D522" i="3"/>
  <c r="E522" i="3"/>
  <c r="F522" i="3"/>
  <c r="G522" i="3"/>
  <c r="H522" i="3"/>
  <c r="I522" i="3"/>
  <c r="J522" i="3"/>
  <c r="K522" i="3"/>
  <c r="L522" i="3"/>
  <c r="M522" i="3"/>
  <c r="N522" i="3"/>
  <c r="O522" i="3"/>
  <c r="P522" i="3"/>
  <c r="B522" i="3"/>
  <c r="C521" i="3"/>
  <c r="D521" i="3"/>
  <c r="E521" i="3"/>
  <c r="F521" i="3"/>
  <c r="G521" i="3"/>
  <c r="H521" i="3"/>
  <c r="I521" i="3"/>
  <c r="J521" i="3"/>
  <c r="K521" i="3"/>
  <c r="L521" i="3"/>
  <c r="M521" i="3"/>
  <c r="N521" i="3"/>
  <c r="O521" i="3"/>
  <c r="P521" i="3"/>
  <c r="B521" i="3"/>
  <c r="E520" i="3"/>
  <c r="G520" i="3"/>
  <c r="H520" i="3"/>
  <c r="I520" i="3"/>
  <c r="J520" i="3"/>
  <c r="M520" i="3"/>
  <c r="B520" i="3"/>
  <c r="C519" i="3"/>
  <c r="D519" i="3"/>
  <c r="E519" i="3"/>
  <c r="F519" i="3"/>
  <c r="I519" i="3"/>
  <c r="M519" i="3"/>
  <c r="B519" i="3"/>
  <c r="C518" i="3"/>
  <c r="D518" i="3"/>
  <c r="E518" i="3"/>
  <c r="F518" i="3"/>
  <c r="G518" i="3"/>
  <c r="H518" i="3"/>
  <c r="I518" i="3"/>
  <c r="J518" i="3"/>
  <c r="K518" i="3"/>
  <c r="L518" i="3"/>
  <c r="M518" i="3"/>
  <c r="N518" i="3"/>
  <c r="O518" i="3"/>
  <c r="P518" i="3"/>
  <c r="B518" i="3"/>
  <c r="C517" i="3"/>
  <c r="D517" i="3"/>
  <c r="E517" i="3"/>
  <c r="F517" i="3"/>
  <c r="G517" i="3"/>
  <c r="H517" i="3"/>
  <c r="I517" i="3"/>
  <c r="J517" i="3"/>
  <c r="K517" i="3"/>
  <c r="M517" i="3"/>
  <c r="B517" i="3"/>
  <c r="E516" i="3"/>
  <c r="G516" i="3"/>
  <c r="H516" i="3"/>
  <c r="I516" i="3"/>
  <c r="J516" i="3"/>
  <c r="M516" i="3"/>
  <c r="B516" i="3"/>
  <c r="D165" i="7"/>
  <c r="D516" i="3" s="1"/>
  <c r="E165" i="7"/>
  <c r="C165" i="7"/>
  <c r="C516" i="3" s="1"/>
  <c r="C515" i="3"/>
  <c r="D515" i="3"/>
  <c r="E515" i="3"/>
  <c r="F515" i="3"/>
  <c r="G515" i="3"/>
  <c r="H515" i="3"/>
  <c r="I515" i="3"/>
  <c r="J515" i="3"/>
  <c r="K515" i="3"/>
  <c r="L515" i="3"/>
  <c r="M515" i="3"/>
  <c r="N515" i="3"/>
  <c r="O515" i="3"/>
  <c r="P515" i="3"/>
  <c r="B515" i="3"/>
  <c r="D477" i="3"/>
  <c r="E477" i="3"/>
  <c r="I477" i="3"/>
  <c r="M477" i="3"/>
  <c r="M200" i="8"/>
  <c r="N200" i="8"/>
  <c r="N517" i="3" s="1"/>
  <c r="P200" i="8"/>
  <c r="P517" i="3" s="1"/>
  <c r="L200" i="8"/>
  <c r="L517" i="3" s="1"/>
  <c r="N197" i="8"/>
  <c r="P122" i="7"/>
  <c r="O200" i="8" l="1"/>
  <c r="O517" i="3" s="1"/>
  <c r="H165" i="10"/>
  <c r="H477" i="3" s="1"/>
  <c r="P477" i="3"/>
  <c r="K272" i="7"/>
  <c r="J272" i="7"/>
  <c r="J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71" i="7"/>
  <c r="C285" i="7"/>
  <c r="B285" i="7"/>
  <c r="I165" i="7"/>
  <c r="F153" i="7"/>
  <c r="F154" i="7"/>
  <c r="F160" i="7"/>
  <c r="F161" i="7"/>
  <c r="F162" i="7"/>
  <c r="K162" i="7" s="1"/>
  <c r="F164" i="7"/>
  <c r="F151" i="7"/>
  <c r="P165" i="7"/>
  <c r="P516" i="3" s="1"/>
  <c r="J114" i="7"/>
  <c r="I185" i="10"/>
  <c r="H185" i="10"/>
  <c r="H206" i="10"/>
  <c r="H519" i="3" s="1"/>
  <c r="I206" i="10"/>
  <c r="G206" i="10"/>
  <c r="G519" i="3" s="1"/>
  <c r="P206" i="10"/>
  <c r="P519" i="3" s="1"/>
  <c r="L206" i="10"/>
  <c r="L519" i="3" s="1"/>
  <c r="N195" i="10"/>
  <c r="N200" i="10"/>
  <c r="N202" i="10"/>
  <c r="N192" i="10"/>
  <c r="N193" i="10"/>
  <c r="N191" i="10"/>
  <c r="N90" i="11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60" i="5"/>
  <c r="P473" i="3"/>
  <c r="P96" i="5"/>
  <c r="N43" i="5"/>
  <c r="K271" i="7" l="1"/>
  <c r="N206" i="10"/>
  <c r="N519" i="3" s="1"/>
  <c r="F165" i="7"/>
  <c r="F516" i="3" s="1"/>
  <c r="F90" i="11"/>
  <c r="F91" i="11"/>
  <c r="F92" i="11"/>
  <c r="P40" i="13"/>
  <c r="P173" i="13"/>
  <c r="N172" i="13"/>
  <c r="N170" i="13"/>
  <c r="N167" i="13"/>
  <c r="N165" i="13"/>
  <c r="N164" i="13"/>
  <c r="P59" i="13"/>
  <c r="N33" i="13"/>
  <c r="N34" i="13"/>
  <c r="F83" i="5"/>
  <c r="K83" i="5" s="1"/>
  <c r="N64" i="5"/>
  <c r="N28" i="11"/>
  <c r="P62" i="7"/>
  <c r="P63" i="10"/>
  <c r="H14" i="14" l="1"/>
  <c r="N300" i="5"/>
  <c r="I62" i="7"/>
  <c r="H62" i="7"/>
  <c r="G62" i="7"/>
  <c r="E62" i="7"/>
  <c r="D62" i="7"/>
  <c r="C62" i="7"/>
  <c r="B62" i="7"/>
  <c r="N48" i="7"/>
  <c r="F48" i="7"/>
  <c r="K48" i="7" s="1"/>
  <c r="F23" i="11"/>
  <c r="K23" i="11" s="1"/>
  <c r="H105" i="10"/>
  <c r="I105" i="10"/>
  <c r="P195" i="16"/>
  <c r="N182" i="16"/>
  <c r="N183" i="16"/>
  <c r="N184" i="16"/>
  <c r="N185" i="16"/>
  <c r="N186" i="16"/>
  <c r="N187" i="16"/>
  <c r="N188" i="16"/>
  <c r="N189" i="16"/>
  <c r="N190" i="16"/>
  <c r="N191" i="16"/>
  <c r="N192" i="16"/>
  <c r="N193" i="16"/>
  <c r="N194" i="16"/>
  <c r="N181" i="16"/>
  <c r="J297" i="5"/>
  <c r="J298" i="5"/>
  <c r="J299" i="5"/>
  <c r="K299" i="5" s="1"/>
  <c r="J300" i="5"/>
  <c r="J301" i="5"/>
  <c r="J302" i="5"/>
  <c r="K297" i="5"/>
  <c r="K298" i="5"/>
  <c r="K301" i="5"/>
  <c r="K302" i="5"/>
  <c r="F297" i="5"/>
  <c r="F298" i="5"/>
  <c r="F299" i="5"/>
  <c r="F300" i="5"/>
  <c r="F301" i="5"/>
  <c r="F302" i="5"/>
  <c r="F303" i="5"/>
  <c r="K300" i="5" l="1"/>
  <c r="K236" i="7"/>
  <c r="C411" i="3"/>
  <c r="D411" i="3"/>
  <c r="E411" i="3"/>
  <c r="F411" i="3"/>
  <c r="G411" i="3"/>
  <c r="H411" i="3"/>
  <c r="I411" i="3"/>
  <c r="J411" i="3"/>
  <c r="K411" i="3"/>
  <c r="M411" i="3"/>
  <c r="B411" i="3"/>
  <c r="P220" i="5"/>
  <c r="N487" i="7" l="1"/>
  <c r="N486" i="7"/>
  <c r="N484" i="7"/>
  <c r="N479" i="7"/>
  <c r="N480" i="7"/>
  <c r="N481" i="7"/>
  <c r="N483" i="7"/>
  <c r="N488" i="7"/>
  <c r="N478" i="7"/>
  <c r="L491" i="7"/>
  <c r="H491" i="7"/>
  <c r="I491" i="7"/>
  <c r="G491" i="7"/>
  <c r="P365" i="7"/>
  <c r="P411" i="3" s="1"/>
  <c r="L365" i="7"/>
  <c r="L411" i="3" s="1"/>
  <c r="H365" i="7"/>
  <c r="I365" i="7"/>
  <c r="G365" i="7"/>
  <c r="D365" i="7"/>
  <c r="E365" i="7"/>
  <c r="N358" i="7"/>
  <c r="N365" i="7" s="1"/>
  <c r="N251" i="16"/>
  <c r="N246" i="16"/>
  <c r="N243" i="16"/>
  <c r="N244" i="16"/>
  <c r="N241" i="16"/>
  <c r="P153" i="16"/>
  <c r="C199" i="3"/>
  <c r="D199" i="3"/>
  <c r="E199" i="3"/>
  <c r="F199" i="3"/>
  <c r="G199" i="3"/>
  <c r="H199" i="3"/>
  <c r="I199" i="3"/>
  <c r="J199" i="3"/>
  <c r="K199" i="3"/>
  <c r="B199" i="3"/>
  <c r="N411" i="3" l="1"/>
  <c r="O365" i="7"/>
  <c r="O411" i="3" s="1"/>
  <c r="N748" i="5"/>
  <c r="K640" i="5"/>
  <c r="K641" i="5"/>
  <c r="K642" i="5"/>
  <c r="K643" i="5"/>
  <c r="K644" i="5"/>
  <c r="K647" i="5"/>
  <c r="K648" i="5"/>
  <c r="K649" i="5"/>
  <c r="K650" i="5"/>
  <c r="K651" i="5"/>
  <c r="K653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F640" i="5"/>
  <c r="F641" i="5"/>
  <c r="F642" i="5"/>
  <c r="F643" i="5"/>
  <c r="F644" i="5"/>
  <c r="F645" i="5"/>
  <c r="F646" i="5"/>
  <c r="K646" i="5" s="1"/>
  <c r="F647" i="5"/>
  <c r="F648" i="5"/>
  <c r="F649" i="5"/>
  <c r="F650" i="5"/>
  <c r="F651" i="5"/>
  <c r="F652" i="5"/>
  <c r="K652" i="5" s="1"/>
  <c r="F653" i="5"/>
  <c r="H344" i="8"/>
  <c r="I344" i="8"/>
  <c r="G344" i="8"/>
  <c r="G768" i="3" s="1"/>
  <c r="E344" i="8"/>
  <c r="N548" i="7"/>
  <c r="N546" i="7"/>
  <c r="N547" i="7"/>
  <c r="N551" i="7"/>
  <c r="N543" i="7"/>
  <c r="L554" i="7"/>
  <c r="H554" i="7"/>
  <c r="I554" i="7"/>
  <c r="G554" i="7"/>
  <c r="E554" i="7"/>
  <c r="N233" i="7"/>
  <c r="H533" i="7"/>
  <c r="I533" i="7"/>
  <c r="G533" i="7"/>
  <c r="E533" i="7"/>
  <c r="P533" i="7"/>
  <c r="L533" i="7"/>
  <c r="N526" i="7"/>
  <c r="N533" i="7" s="1"/>
  <c r="K645" i="5" l="1"/>
  <c r="P420" i="13"/>
  <c r="P199" i="3" s="1"/>
  <c r="N414" i="13"/>
  <c r="N415" i="13"/>
  <c r="N418" i="13"/>
  <c r="N419" i="13"/>
  <c r="N412" i="13"/>
  <c r="P135" i="13"/>
  <c r="N126" i="13"/>
  <c r="N127" i="13"/>
  <c r="N128" i="13"/>
  <c r="N129" i="13"/>
  <c r="N130" i="13"/>
  <c r="N131" i="13"/>
  <c r="N132" i="13"/>
  <c r="N133" i="13"/>
  <c r="N134" i="13"/>
  <c r="N125" i="13"/>
  <c r="K233" i="7"/>
  <c r="K238" i="7"/>
  <c r="K241" i="7"/>
  <c r="N505" i="5"/>
  <c r="K49" i="13"/>
  <c r="J49" i="13"/>
  <c r="J48" i="13"/>
  <c r="F49" i="13"/>
  <c r="F48" i="13"/>
  <c r="K48" i="13" s="1"/>
  <c r="I59" i="13"/>
  <c r="H59" i="13"/>
  <c r="G59" i="13"/>
  <c r="E59" i="13"/>
  <c r="D59" i="13"/>
  <c r="C59" i="13"/>
  <c r="B59" i="13"/>
  <c r="J305" i="13"/>
  <c r="F305" i="13"/>
  <c r="K305" i="13" l="1"/>
  <c r="P344" i="13"/>
  <c r="H79" i="9" l="1"/>
  <c r="I79" i="9"/>
  <c r="G79" i="9"/>
  <c r="H68" i="9"/>
  <c r="I68" i="9"/>
  <c r="G68" i="9"/>
  <c r="D68" i="9"/>
  <c r="E68" i="9"/>
  <c r="F68" i="9"/>
  <c r="H308" i="8"/>
  <c r="I308" i="8"/>
  <c r="G308" i="8"/>
  <c r="P470" i="7" l="1"/>
  <c r="N466" i="7"/>
  <c r="N463" i="7"/>
  <c r="L470" i="7"/>
  <c r="D470" i="7"/>
  <c r="E470" i="7"/>
  <c r="H470" i="7"/>
  <c r="I470" i="7"/>
  <c r="G470" i="7"/>
  <c r="N462" i="7"/>
  <c r="N467" i="7"/>
  <c r="N457" i="7"/>
  <c r="P22" i="7" l="1"/>
  <c r="H213" i="11" l="1"/>
  <c r="I213" i="11"/>
  <c r="G213" i="11"/>
  <c r="I225" i="7" l="1"/>
  <c r="H225" i="7"/>
  <c r="G225" i="7"/>
  <c r="H182" i="8"/>
  <c r="P306" i="13"/>
  <c r="P561" i="5"/>
  <c r="J175" i="11"/>
  <c r="F175" i="11"/>
  <c r="K175" i="11" s="1"/>
  <c r="H183" i="11"/>
  <c r="I183" i="11"/>
  <c r="J183" i="11"/>
  <c r="G183" i="11"/>
  <c r="D183" i="11"/>
  <c r="E183" i="11"/>
  <c r="C183" i="11"/>
  <c r="B183" i="11"/>
  <c r="H285" i="7"/>
  <c r="F183" i="11" l="1"/>
  <c r="E914" i="3"/>
  <c r="G914" i="3"/>
  <c r="H914" i="3"/>
  <c r="I914" i="3"/>
  <c r="J914" i="3"/>
  <c r="L914" i="3"/>
  <c r="M914" i="3"/>
  <c r="N914" i="3"/>
  <c r="O914" i="3"/>
  <c r="P914" i="3"/>
  <c r="B914" i="3"/>
  <c r="H592" i="5"/>
  <c r="I592" i="5"/>
  <c r="G592" i="5"/>
  <c r="P812" i="5" l="1"/>
  <c r="O812" i="5"/>
  <c r="N812" i="5"/>
  <c r="M812" i="5"/>
  <c r="L812" i="5"/>
  <c r="I812" i="5"/>
  <c r="H812" i="5"/>
  <c r="G812" i="5"/>
  <c r="J812" i="5" s="1"/>
  <c r="E812" i="5"/>
  <c r="D812" i="5"/>
  <c r="D914" i="3" s="1"/>
  <c r="C812" i="5"/>
  <c r="C914" i="3" s="1"/>
  <c r="B812" i="5"/>
  <c r="O811" i="5"/>
  <c r="J811" i="5"/>
  <c r="O801" i="5"/>
  <c r="J801" i="5"/>
  <c r="K801" i="5" s="1"/>
  <c r="O797" i="5"/>
  <c r="J797" i="5"/>
  <c r="F797" i="5"/>
  <c r="O796" i="5"/>
  <c r="J796" i="5"/>
  <c r="E920" i="3"/>
  <c r="G920" i="3"/>
  <c r="H920" i="3"/>
  <c r="I920" i="3"/>
  <c r="J920" i="3"/>
  <c r="L920" i="3"/>
  <c r="M920" i="3"/>
  <c r="N920" i="3"/>
  <c r="O920" i="3"/>
  <c r="P920" i="3"/>
  <c r="B920" i="3"/>
  <c r="H272" i="8"/>
  <c r="I272" i="8"/>
  <c r="G272" i="8"/>
  <c r="N231" i="12"/>
  <c r="O231" i="12" s="1"/>
  <c r="L231" i="12"/>
  <c r="I231" i="12"/>
  <c r="H231" i="12"/>
  <c r="G231" i="12"/>
  <c r="J231" i="12" s="1"/>
  <c r="E231" i="12"/>
  <c r="D231" i="12"/>
  <c r="D920" i="3" s="1"/>
  <c r="C231" i="12"/>
  <c r="B231" i="12"/>
  <c r="O229" i="12"/>
  <c r="J229" i="12"/>
  <c r="F229" i="12"/>
  <c r="O227" i="12"/>
  <c r="J227" i="12"/>
  <c r="F227" i="12"/>
  <c r="O222" i="12"/>
  <c r="J222" i="12"/>
  <c r="F222" i="12"/>
  <c r="K222" i="12" s="1"/>
  <c r="H200" i="8"/>
  <c r="I200" i="8"/>
  <c r="G200" i="8"/>
  <c r="F812" i="5" l="1"/>
  <c r="F914" i="3" s="1"/>
  <c r="K797" i="5"/>
  <c r="K811" i="5"/>
  <c r="K796" i="5"/>
  <c r="K812" i="5"/>
  <c r="K914" i="3" s="1"/>
  <c r="K229" i="12"/>
  <c r="F231" i="12"/>
  <c r="K231" i="12" s="1"/>
  <c r="K920" i="3" s="1"/>
  <c r="K227" i="12"/>
  <c r="C920" i="3"/>
  <c r="N284" i="7"/>
  <c r="N282" i="7"/>
  <c r="N279" i="7"/>
  <c r="N274" i="7"/>
  <c r="N275" i="7"/>
  <c r="N273" i="7"/>
  <c r="N195" i="7"/>
  <c r="C483" i="13"/>
  <c r="D483" i="13"/>
  <c r="E483" i="13"/>
  <c r="F483" i="13"/>
  <c r="G483" i="13"/>
  <c r="H483" i="13"/>
  <c r="I483" i="13"/>
  <c r="J483" i="13"/>
  <c r="K483" i="13"/>
  <c r="L483" i="13"/>
  <c r="M483" i="13"/>
  <c r="N483" i="13"/>
  <c r="O483" i="13"/>
  <c r="P483" i="13"/>
  <c r="F481" i="7"/>
  <c r="F920" i="3" l="1"/>
  <c r="H105" i="3"/>
  <c r="I105" i="3"/>
  <c r="C752" i="3"/>
  <c r="D752" i="3"/>
  <c r="E752" i="3"/>
  <c r="G752" i="3"/>
  <c r="H752" i="3"/>
  <c r="I752" i="3"/>
  <c r="J752" i="3"/>
  <c r="J756" i="3" s="1"/>
  <c r="L752" i="3"/>
  <c r="M752" i="3"/>
  <c r="N752" i="3"/>
  <c r="N756" i="3" s="1"/>
  <c r="O752" i="3"/>
  <c r="P752" i="3"/>
  <c r="B752" i="3"/>
  <c r="B483" i="13"/>
  <c r="O480" i="13"/>
  <c r="K480" i="13"/>
  <c r="J480" i="13"/>
  <c r="F480" i="13"/>
  <c r="O479" i="13"/>
  <c r="K479" i="13"/>
  <c r="J479" i="13"/>
  <c r="F479" i="13"/>
  <c r="F478" i="13"/>
  <c r="K478" i="13" s="1"/>
  <c r="O477" i="13"/>
  <c r="J477" i="13"/>
  <c r="F477" i="13"/>
  <c r="K477" i="13" s="1"/>
  <c r="O476" i="13"/>
  <c r="J476" i="13"/>
  <c r="F476" i="13"/>
  <c r="K476" i="13" s="1"/>
  <c r="O475" i="13"/>
  <c r="J475" i="13"/>
  <c r="F475" i="13"/>
  <c r="K475" i="13" s="1"/>
  <c r="O474" i="13"/>
  <c r="J474" i="13"/>
  <c r="F474" i="13"/>
  <c r="K474" i="13" s="1"/>
  <c r="F473" i="13"/>
  <c r="F472" i="13"/>
  <c r="F471" i="13"/>
  <c r="F470" i="13"/>
  <c r="E58" i="4"/>
  <c r="G58" i="4"/>
  <c r="H58" i="4"/>
  <c r="I58" i="4"/>
  <c r="J58" i="4"/>
  <c r="L58" i="4"/>
  <c r="N58" i="4"/>
  <c r="O58" i="4"/>
  <c r="P58" i="4"/>
  <c r="B58" i="4"/>
  <c r="C1090" i="3"/>
  <c r="C1100" i="3" s="1"/>
  <c r="C58" i="4" s="1"/>
  <c r="E1090" i="3"/>
  <c r="G1090" i="3"/>
  <c r="H1090" i="3"/>
  <c r="I1090" i="3"/>
  <c r="J1090" i="3"/>
  <c r="J1100" i="3" s="1"/>
  <c r="L1090" i="3"/>
  <c r="M1090" i="3"/>
  <c r="N1090" i="3"/>
  <c r="O1090" i="3"/>
  <c r="P1090" i="3"/>
  <c r="B1090" i="3"/>
  <c r="B1100" i="3" s="1"/>
  <c r="O659" i="7"/>
  <c r="J659" i="7"/>
  <c r="D659" i="7"/>
  <c r="D1090" i="3" s="1"/>
  <c r="D1100" i="3" s="1"/>
  <c r="D58" i="4" s="1"/>
  <c r="C659" i="7"/>
  <c r="B659" i="7"/>
  <c r="O658" i="7"/>
  <c r="J658" i="7"/>
  <c r="F658" i="7"/>
  <c r="K658" i="7" s="1"/>
  <c r="O657" i="7"/>
  <c r="J657" i="7"/>
  <c r="F657" i="7"/>
  <c r="K657" i="7" s="1"/>
  <c r="K656" i="7"/>
  <c r="J656" i="7"/>
  <c r="F656" i="7"/>
  <c r="O655" i="7"/>
  <c r="K655" i="7"/>
  <c r="J655" i="7"/>
  <c r="F655" i="7"/>
  <c r="O654" i="7"/>
  <c r="J654" i="7"/>
  <c r="F654" i="7"/>
  <c r="K654" i="7" s="1"/>
  <c r="O653" i="7"/>
  <c r="K653" i="7"/>
  <c r="J653" i="7"/>
  <c r="F653" i="7"/>
  <c r="O652" i="7"/>
  <c r="K652" i="7"/>
  <c r="J652" i="7"/>
  <c r="F652" i="7"/>
  <c r="J651" i="7"/>
  <c r="K651" i="7" s="1"/>
  <c r="F651" i="7"/>
  <c r="O650" i="7"/>
  <c r="J650" i="7"/>
  <c r="K650" i="7" s="1"/>
  <c r="F650" i="7"/>
  <c r="O649" i="7"/>
  <c r="J649" i="7"/>
  <c r="K649" i="7" s="1"/>
  <c r="O648" i="7"/>
  <c r="J648" i="7"/>
  <c r="F648" i="7"/>
  <c r="K648" i="7" s="1"/>
  <c r="O647" i="7"/>
  <c r="J647" i="7"/>
  <c r="F647" i="7"/>
  <c r="K647" i="7" s="1"/>
  <c r="O646" i="7"/>
  <c r="J646" i="7"/>
  <c r="F646" i="7"/>
  <c r="K646" i="7" s="1"/>
  <c r="O645" i="7"/>
  <c r="J645" i="7"/>
  <c r="F645" i="7"/>
  <c r="K645" i="7" s="1"/>
  <c r="P1099" i="3"/>
  <c r="O1099" i="3"/>
  <c r="N1099" i="3"/>
  <c r="M1099" i="3"/>
  <c r="L1099" i="3"/>
  <c r="K1099" i="3"/>
  <c r="J1099" i="3"/>
  <c r="I1099" i="3"/>
  <c r="H1099" i="3"/>
  <c r="G1099" i="3"/>
  <c r="F1099" i="3"/>
  <c r="E1099" i="3"/>
  <c r="D1099" i="3"/>
  <c r="C1099" i="3"/>
  <c r="B1099" i="3"/>
  <c r="P1097" i="3"/>
  <c r="O1097" i="3"/>
  <c r="N1097" i="3"/>
  <c r="M1097" i="3"/>
  <c r="L1097" i="3"/>
  <c r="K1097" i="3"/>
  <c r="J1097" i="3"/>
  <c r="I1097" i="3"/>
  <c r="H1097" i="3"/>
  <c r="G1097" i="3"/>
  <c r="F1097" i="3"/>
  <c r="E1097" i="3"/>
  <c r="D1097" i="3"/>
  <c r="C1097" i="3"/>
  <c r="B1097" i="3"/>
  <c r="P1091" i="3"/>
  <c r="O1091" i="3"/>
  <c r="N1091" i="3"/>
  <c r="M1091" i="3"/>
  <c r="L1091" i="3"/>
  <c r="I1091" i="3"/>
  <c r="H1091" i="3"/>
  <c r="F1091" i="3"/>
  <c r="E1091" i="3"/>
  <c r="D1091" i="3"/>
  <c r="C1091" i="3"/>
  <c r="P1100" i="3"/>
  <c r="O1100" i="3"/>
  <c r="L1100" i="3"/>
  <c r="I1100" i="3"/>
  <c r="H1100" i="3"/>
  <c r="G1100" i="3"/>
  <c r="E1100" i="3"/>
  <c r="E57" i="4"/>
  <c r="G57" i="4"/>
  <c r="H57" i="4"/>
  <c r="I57" i="4"/>
  <c r="J57" i="4"/>
  <c r="L57" i="4"/>
  <c r="M57" i="4"/>
  <c r="N57" i="4"/>
  <c r="O57" i="4"/>
  <c r="P57" i="4"/>
  <c r="B57" i="4"/>
  <c r="E1068" i="3"/>
  <c r="G1068" i="3"/>
  <c r="H1068" i="3"/>
  <c r="I1068" i="3"/>
  <c r="J1068" i="3"/>
  <c r="J1078" i="3" s="1"/>
  <c r="L1068" i="3"/>
  <c r="M1068" i="3"/>
  <c r="N1068" i="3"/>
  <c r="N1078" i="3" s="1"/>
  <c r="O1068" i="3"/>
  <c r="P1068" i="3"/>
  <c r="P1078" i="3" s="1"/>
  <c r="B1068" i="3"/>
  <c r="P1077" i="3"/>
  <c r="O1077" i="3"/>
  <c r="N1077" i="3"/>
  <c r="M1077" i="3"/>
  <c r="L1077" i="3"/>
  <c r="K1077" i="3"/>
  <c r="J1077" i="3"/>
  <c r="I1077" i="3"/>
  <c r="H1077" i="3"/>
  <c r="G1077" i="3"/>
  <c r="F1077" i="3"/>
  <c r="E1077" i="3"/>
  <c r="D1077" i="3"/>
  <c r="C1077" i="3"/>
  <c r="B1077" i="3"/>
  <c r="P1075" i="3"/>
  <c r="O1075" i="3"/>
  <c r="N1075" i="3"/>
  <c r="M1075" i="3"/>
  <c r="L1075" i="3"/>
  <c r="K1075" i="3"/>
  <c r="J1075" i="3"/>
  <c r="I1075" i="3"/>
  <c r="H1075" i="3"/>
  <c r="G1075" i="3"/>
  <c r="F1075" i="3"/>
  <c r="E1075" i="3"/>
  <c r="D1075" i="3"/>
  <c r="C1075" i="3"/>
  <c r="B1075" i="3"/>
  <c r="P1069" i="3"/>
  <c r="O1069" i="3"/>
  <c r="N1069" i="3"/>
  <c r="M1069" i="3"/>
  <c r="L1069" i="3"/>
  <c r="I1069" i="3"/>
  <c r="H1069" i="3"/>
  <c r="F1069" i="3"/>
  <c r="E1069" i="3"/>
  <c r="D1069" i="3"/>
  <c r="C1069" i="3"/>
  <c r="O1078" i="3"/>
  <c r="L1078" i="3"/>
  <c r="I1078" i="3"/>
  <c r="H1078" i="3"/>
  <c r="G1078" i="3"/>
  <c r="E1078" i="3"/>
  <c r="B1078" i="3"/>
  <c r="O638" i="7"/>
  <c r="J638" i="7"/>
  <c r="D638" i="7"/>
  <c r="D1068" i="3" s="1"/>
  <c r="D1078" i="3" s="1"/>
  <c r="D57" i="4" s="1"/>
  <c r="C638" i="7"/>
  <c r="C1068" i="3" s="1"/>
  <c r="C1078" i="3" s="1"/>
  <c r="C57" i="4" s="1"/>
  <c r="B638" i="7"/>
  <c r="O637" i="7"/>
  <c r="J637" i="7"/>
  <c r="K637" i="7" s="1"/>
  <c r="F637" i="7"/>
  <c r="O636" i="7"/>
  <c r="J636" i="7"/>
  <c r="K636" i="7" s="1"/>
  <c r="F636" i="7"/>
  <c r="J635" i="7"/>
  <c r="F635" i="7"/>
  <c r="K635" i="7" s="1"/>
  <c r="O634" i="7"/>
  <c r="J634" i="7"/>
  <c r="F634" i="7"/>
  <c r="K634" i="7" s="1"/>
  <c r="O633" i="7"/>
  <c r="J633" i="7"/>
  <c r="F633" i="7"/>
  <c r="K633" i="7" s="1"/>
  <c r="O632" i="7"/>
  <c r="J632" i="7"/>
  <c r="F632" i="7"/>
  <c r="K632" i="7" s="1"/>
  <c r="O631" i="7"/>
  <c r="J631" i="7"/>
  <c r="F631" i="7"/>
  <c r="K631" i="7" s="1"/>
  <c r="J630" i="7"/>
  <c r="F630" i="7"/>
  <c r="K630" i="7" s="1"/>
  <c r="O629" i="7"/>
  <c r="J629" i="7"/>
  <c r="F629" i="7"/>
  <c r="K629" i="7" s="1"/>
  <c r="O628" i="7"/>
  <c r="J628" i="7"/>
  <c r="K628" i="7" s="1"/>
  <c r="O627" i="7"/>
  <c r="K627" i="7"/>
  <c r="J627" i="7"/>
  <c r="F627" i="7"/>
  <c r="O626" i="7"/>
  <c r="J626" i="7"/>
  <c r="F626" i="7"/>
  <c r="K626" i="7" s="1"/>
  <c r="O625" i="7"/>
  <c r="K625" i="7"/>
  <c r="J625" i="7"/>
  <c r="F625" i="7"/>
  <c r="O624" i="7"/>
  <c r="K624" i="7"/>
  <c r="J624" i="7"/>
  <c r="F624" i="7"/>
  <c r="P756" i="3"/>
  <c r="O756" i="3"/>
  <c r="M756" i="3"/>
  <c r="L756" i="3"/>
  <c r="I756" i="3"/>
  <c r="H756" i="3"/>
  <c r="G756" i="3"/>
  <c r="E756" i="3"/>
  <c r="E746" i="3"/>
  <c r="G746" i="3"/>
  <c r="H746" i="3"/>
  <c r="I746" i="3"/>
  <c r="J746" i="3"/>
  <c r="L746" i="3"/>
  <c r="M746" i="3"/>
  <c r="N746" i="3"/>
  <c r="O746" i="3"/>
  <c r="P746" i="3"/>
  <c r="B746" i="3"/>
  <c r="O617" i="7"/>
  <c r="J617" i="7"/>
  <c r="D617" i="7"/>
  <c r="D746" i="3" s="1"/>
  <c r="C617" i="7"/>
  <c r="C746" i="3" s="1"/>
  <c r="B617" i="7"/>
  <c r="O616" i="7"/>
  <c r="J616" i="7"/>
  <c r="F616" i="7"/>
  <c r="K616" i="7" s="1"/>
  <c r="O615" i="7"/>
  <c r="K615" i="7"/>
  <c r="J615" i="7"/>
  <c r="F615" i="7"/>
  <c r="K614" i="7"/>
  <c r="J614" i="7"/>
  <c r="F614" i="7"/>
  <c r="O613" i="7"/>
  <c r="K613" i="7"/>
  <c r="J613" i="7"/>
  <c r="F613" i="7"/>
  <c r="O612" i="7"/>
  <c r="J612" i="7"/>
  <c r="F612" i="7"/>
  <c r="K612" i="7" s="1"/>
  <c r="O611" i="7"/>
  <c r="K611" i="7"/>
  <c r="J611" i="7"/>
  <c r="F611" i="7"/>
  <c r="O610" i="7"/>
  <c r="J610" i="7"/>
  <c r="F610" i="7"/>
  <c r="K610" i="7" s="1"/>
  <c r="J609" i="7"/>
  <c r="F609" i="7"/>
  <c r="K609" i="7" s="1"/>
  <c r="O608" i="7"/>
  <c r="J608" i="7"/>
  <c r="F608" i="7"/>
  <c r="K608" i="7" s="1"/>
  <c r="O607" i="7"/>
  <c r="J607" i="7"/>
  <c r="K607" i="7" s="1"/>
  <c r="O606" i="7"/>
  <c r="J606" i="7"/>
  <c r="F606" i="7"/>
  <c r="K606" i="7" s="1"/>
  <c r="O605" i="7"/>
  <c r="J605" i="7"/>
  <c r="F605" i="7"/>
  <c r="K605" i="7" s="1"/>
  <c r="O604" i="7"/>
  <c r="J604" i="7"/>
  <c r="F604" i="7"/>
  <c r="K604" i="7" s="1"/>
  <c r="O603" i="7"/>
  <c r="J603" i="7"/>
  <c r="F603" i="7"/>
  <c r="K603" i="7" s="1"/>
  <c r="P799" i="3"/>
  <c r="O799" i="3"/>
  <c r="N799" i="3"/>
  <c r="M799" i="3"/>
  <c r="L799" i="3"/>
  <c r="J799" i="3"/>
  <c r="I799" i="3"/>
  <c r="H799" i="3"/>
  <c r="G799" i="3"/>
  <c r="E799" i="3"/>
  <c r="B799" i="3"/>
  <c r="E789" i="3"/>
  <c r="G789" i="3"/>
  <c r="H789" i="3"/>
  <c r="I789" i="3"/>
  <c r="J789" i="3"/>
  <c r="L789" i="3"/>
  <c r="M789" i="3"/>
  <c r="N789" i="3"/>
  <c r="O789" i="3"/>
  <c r="P789" i="3"/>
  <c r="B789" i="3"/>
  <c r="O596" i="7"/>
  <c r="J596" i="7"/>
  <c r="D596" i="7"/>
  <c r="D789" i="3" s="1"/>
  <c r="D799" i="3" s="1"/>
  <c r="C596" i="7"/>
  <c r="C789" i="3" s="1"/>
  <c r="C799" i="3" s="1"/>
  <c r="B596" i="7"/>
  <c r="O595" i="7"/>
  <c r="J595" i="7"/>
  <c r="F595" i="7"/>
  <c r="K595" i="7" s="1"/>
  <c r="O594" i="7"/>
  <c r="J594" i="7"/>
  <c r="F594" i="7"/>
  <c r="K594" i="7" s="1"/>
  <c r="K593" i="7"/>
  <c r="J593" i="7"/>
  <c r="F593" i="7"/>
  <c r="O592" i="7"/>
  <c r="K592" i="7"/>
  <c r="J592" i="7"/>
  <c r="F592" i="7"/>
  <c r="O591" i="7"/>
  <c r="K591" i="7"/>
  <c r="J591" i="7"/>
  <c r="F591" i="7"/>
  <c r="O590" i="7"/>
  <c r="K590" i="7"/>
  <c r="J590" i="7"/>
  <c r="F590" i="7"/>
  <c r="O589" i="7"/>
  <c r="J589" i="7"/>
  <c r="F589" i="7"/>
  <c r="K589" i="7" s="1"/>
  <c r="J588" i="7"/>
  <c r="K588" i="7" s="1"/>
  <c r="F588" i="7"/>
  <c r="O587" i="7"/>
  <c r="J587" i="7"/>
  <c r="K587" i="7" s="1"/>
  <c r="F587" i="7"/>
  <c r="O586" i="7"/>
  <c r="J586" i="7"/>
  <c r="K586" i="7" s="1"/>
  <c r="O585" i="7"/>
  <c r="J585" i="7"/>
  <c r="F585" i="7"/>
  <c r="K585" i="7" s="1"/>
  <c r="O584" i="7"/>
  <c r="J584" i="7"/>
  <c r="F584" i="7"/>
  <c r="K584" i="7" s="1"/>
  <c r="O583" i="7"/>
  <c r="J583" i="7"/>
  <c r="F583" i="7"/>
  <c r="K583" i="7" s="1"/>
  <c r="O582" i="7"/>
  <c r="J582" i="7"/>
  <c r="F582" i="7"/>
  <c r="K582" i="7" s="1"/>
  <c r="P694" i="3"/>
  <c r="N694" i="3"/>
  <c r="M694" i="3"/>
  <c r="L694" i="3"/>
  <c r="I694" i="3"/>
  <c r="E694" i="3"/>
  <c r="E684" i="3"/>
  <c r="G684" i="3"/>
  <c r="H684" i="3"/>
  <c r="I684" i="3"/>
  <c r="J684" i="3"/>
  <c r="L684" i="3"/>
  <c r="M684" i="3"/>
  <c r="N684" i="3"/>
  <c r="O684" i="3"/>
  <c r="P684" i="3"/>
  <c r="B684" i="3"/>
  <c r="O575" i="7"/>
  <c r="J575" i="7"/>
  <c r="D575" i="7"/>
  <c r="D684" i="3" s="1"/>
  <c r="D694" i="3" s="1"/>
  <c r="C575" i="7"/>
  <c r="C684" i="3" s="1"/>
  <c r="B575" i="7"/>
  <c r="O574" i="7"/>
  <c r="J574" i="7"/>
  <c r="F574" i="7"/>
  <c r="K574" i="7" s="1"/>
  <c r="O573" i="7"/>
  <c r="J573" i="7"/>
  <c r="F573" i="7"/>
  <c r="K573" i="7" s="1"/>
  <c r="K572" i="7"/>
  <c r="J572" i="7"/>
  <c r="F572" i="7"/>
  <c r="O571" i="7"/>
  <c r="K571" i="7"/>
  <c r="J571" i="7"/>
  <c r="F571" i="7"/>
  <c r="O570" i="7"/>
  <c r="J570" i="7"/>
  <c r="F570" i="7"/>
  <c r="K570" i="7" s="1"/>
  <c r="O569" i="7"/>
  <c r="J569" i="7"/>
  <c r="F569" i="7"/>
  <c r="K569" i="7" s="1"/>
  <c r="O568" i="7"/>
  <c r="J568" i="7"/>
  <c r="F568" i="7"/>
  <c r="K568" i="7" s="1"/>
  <c r="J567" i="7"/>
  <c r="K567" i="7" s="1"/>
  <c r="F567" i="7"/>
  <c r="O566" i="7"/>
  <c r="J566" i="7"/>
  <c r="K566" i="7" s="1"/>
  <c r="F566" i="7"/>
  <c r="O565" i="7"/>
  <c r="J565" i="7"/>
  <c r="K565" i="7" s="1"/>
  <c r="O564" i="7"/>
  <c r="J564" i="7"/>
  <c r="F564" i="7"/>
  <c r="K564" i="7" s="1"/>
  <c r="O563" i="7"/>
  <c r="J563" i="7"/>
  <c r="F563" i="7"/>
  <c r="K563" i="7" s="1"/>
  <c r="O562" i="7"/>
  <c r="J562" i="7"/>
  <c r="F562" i="7"/>
  <c r="K562" i="7" s="1"/>
  <c r="O561" i="7"/>
  <c r="J561" i="7"/>
  <c r="F561" i="7"/>
  <c r="K561" i="7" s="1"/>
  <c r="E239" i="3"/>
  <c r="G239" i="3"/>
  <c r="H239" i="3"/>
  <c r="I239" i="3"/>
  <c r="L239" i="3"/>
  <c r="M239" i="3"/>
  <c r="P239" i="3"/>
  <c r="B239" i="3"/>
  <c r="J554" i="7"/>
  <c r="J239" i="3" s="1"/>
  <c r="D554" i="7"/>
  <c r="D239" i="3" s="1"/>
  <c r="C554" i="7"/>
  <c r="C239" i="3" s="1"/>
  <c r="B554" i="7"/>
  <c r="J553" i="7"/>
  <c r="F553" i="7"/>
  <c r="K553" i="7" s="1"/>
  <c r="K552" i="7"/>
  <c r="J552" i="7"/>
  <c r="F552" i="7"/>
  <c r="K551" i="7"/>
  <c r="J551" i="7"/>
  <c r="F551" i="7"/>
  <c r="K550" i="7"/>
  <c r="J550" i="7"/>
  <c r="F550" i="7"/>
  <c r="K549" i="7"/>
  <c r="J549" i="7"/>
  <c r="F549" i="7"/>
  <c r="K548" i="7"/>
  <c r="J548" i="7"/>
  <c r="F548" i="7"/>
  <c r="J547" i="7"/>
  <c r="F547" i="7"/>
  <c r="J546" i="7"/>
  <c r="F546" i="7"/>
  <c r="K546" i="7" s="1"/>
  <c r="J545" i="7"/>
  <c r="F545" i="7"/>
  <c r="K545" i="7" s="1"/>
  <c r="J544" i="7"/>
  <c r="K544" i="7" s="1"/>
  <c r="J543" i="7"/>
  <c r="F543" i="7"/>
  <c r="O542" i="7"/>
  <c r="J542" i="7"/>
  <c r="F542" i="7"/>
  <c r="K542" i="7" s="1"/>
  <c r="O541" i="7"/>
  <c r="J541" i="7"/>
  <c r="F541" i="7"/>
  <c r="K541" i="7" s="1"/>
  <c r="J540" i="7"/>
  <c r="F540" i="7"/>
  <c r="K540" i="7" s="1"/>
  <c r="C216" i="3"/>
  <c r="E216" i="3"/>
  <c r="G216" i="3"/>
  <c r="H216" i="3"/>
  <c r="I216" i="3"/>
  <c r="L216" i="3"/>
  <c r="M216" i="3"/>
  <c r="N216" i="3"/>
  <c r="P216" i="3"/>
  <c r="B216" i="3"/>
  <c r="O533" i="7"/>
  <c r="O216" i="3" s="1"/>
  <c r="J533" i="7"/>
  <c r="J216" i="3" s="1"/>
  <c r="D533" i="7"/>
  <c r="D216" i="3" s="1"/>
  <c r="C533" i="7"/>
  <c r="B533" i="7"/>
  <c r="O532" i="7"/>
  <c r="J532" i="7"/>
  <c r="F532" i="7"/>
  <c r="K532" i="7" s="1"/>
  <c r="O531" i="7"/>
  <c r="J531" i="7"/>
  <c r="F531" i="7"/>
  <c r="K531" i="7" s="1"/>
  <c r="K530" i="7"/>
  <c r="J530" i="7"/>
  <c r="F530" i="7"/>
  <c r="O529" i="7"/>
  <c r="K529" i="7"/>
  <c r="J529" i="7"/>
  <c r="F529" i="7"/>
  <c r="O528" i="7"/>
  <c r="K528" i="7"/>
  <c r="J528" i="7"/>
  <c r="F528" i="7"/>
  <c r="O527" i="7"/>
  <c r="K527" i="7"/>
  <c r="J527" i="7"/>
  <c r="F527" i="7"/>
  <c r="J526" i="7"/>
  <c r="F526" i="7"/>
  <c r="K526" i="7" s="1"/>
  <c r="J525" i="7"/>
  <c r="F525" i="7"/>
  <c r="O524" i="7"/>
  <c r="J524" i="7"/>
  <c r="K524" i="7" s="1"/>
  <c r="F524" i="7"/>
  <c r="O523" i="7"/>
  <c r="J523" i="7"/>
  <c r="K523" i="7" s="1"/>
  <c r="O522" i="7"/>
  <c r="J522" i="7"/>
  <c r="F522" i="7"/>
  <c r="K522" i="7" s="1"/>
  <c r="O521" i="7"/>
  <c r="J521" i="7"/>
  <c r="F521" i="7"/>
  <c r="K521" i="7" s="1"/>
  <c r="O520" i="7"/>
  <c r="J520" i="7"/>
  <c r="F520" i="7"/>
  <c r="K520" i="7" s="1"/>
  <c r="O519" i="7"/>
  <c r="J519" i="7"/>
  <c r="F519" i="7"/>
  <c r="K519" i="7" s="1"/>
  <c r="P1034" i="3"/>
  <c r="O1034" i="3"/>
  <c r="N1034" i="3"/>
  <c r="L1034" i="3"/>
  <c r="J1034" i="3"/>
  <c r="I1034" i="3"/>
  <c r="H1034" i="3"/>
  <c r="G1034" i="3"/>
  <c r="E1034" i="3"/>
  <c r="B1034" i="3"/>
  <c r="E1024" i="3"/>
  <c r="G1024" i="3"/>
  <c r="H1024" i="3"/>
  <c r="I1024" i="3"/>
  <c r="J1024" i="3"/>
  <c r="L1024" i="3"/>
  <c r="M1024" i="3"/>
  <c r="N1024" i="3"/>
  <c r="O1024" i="3"/>
  <c r="P1024" i="3"/>
  <c r="B1024" i="3"/>
  <c r="O512" i="7"/>
  <c r="J512" i="7"/>
  <c r="D512" i="7"/>
  <c r="D1024" i="3" s="1"/>
  <c r="D1034" i="3" s="1"/>
  <c r="C512" i="7"/>
  <c r="C1024" i="3" s="1"/>
  <c r="C1034" i="3" s="1"/>
  <c r="B512" i="7"/>
  <c r="O511" i="7"/>
  <c r="J511" i="7"/>
  <c r="F511" i="7"/>
  <c r="K511" i="7" s="1"/>
  <c r="O510" i="7"/>
  <c r="J510" i="7"/>
  <c r="F510" i="7"/>
  <c r="K510" i="7" s="1"/>
  <c r="J509" i="7"/>
  <c r="F509" i="7"/>
  <c r="K509" i="7" s="1"/>
  <c r="O508" i="7"/>
  <c r="J508" i="7"/>
  <c r="F508" i="7"/>
  <c r="K508" i="7" s="1"/>
  <c r="O507" i="7"/>
  <c r="J507" i="7"/>
  <c r="F507" i="7"/>
  <c r="K507" i="7" s="1"/>
  <c r="O506" i="7"/>
  <c r="K506" i="7"/>
  <c r="J506" i="7"/>
  <c r="F506" i="7"/>
  <c r="O505" i="7"/>
  <c r="K505" i="7"/>
  <c r="J505" i="7"/>
  <c r="F505" i="7"/>
  <c r="J504" i="7"/>
  <c r="F504" i="7"/>
  <c r="K504" i="7" s="1"/>
  <c r="O503" i="7"/>
  <c r="J503" i="7"/>
  <c r="F503" i="7"/>
  <c r="K503" i="7" s="1"/>
  <c r="O502" i="7"/>
  <c r="J502" i="7"/>
  <c r="K502" i="7" s="1"/>
  <c r="O501" i="7"/>
  <c r="J501" i="7"/>
  <c r="F501" i="7"/>
  <c r="K501" i="7" s="1"/>
  <c r="O500" i="7"/>
  <c r="J500" i="7"/>
  <c r="F500" i="7"/>
  <c r="K500" i="7" s="1"/>
  <c r="O499" i="7"/>
  <c r="J499" i="7"/>
  <c r="F499" i="7"/>
  <c r="K499" i="7" s="1"/>
  <c r="O498" i="7"/>
  <c r="J498" i="7"/>
  <c r="F498" i="7"/>
  <c r="K498" i="7" s="1"/>
  <c r="E193" i="3"/>
  <c r="G193" i="3"/>
  <c r="H193" i="3"/>
  <c r="I193" i="3"/>
  <c r="L193" i="3"/>
  <c r="M193" i="3"/>
  <c r="P193" i="3"/>
  <c r="B193" i="3"/>
  <c r="J462" i="7"/>
  <c r="J463" i="7"/>
  <c r="J464" i="7"/>
  <c r="J465" i="7"/>
  <c r="J466" i="7"/>
  <c r="J467" i="7"/>
  <c r="J483" i="7"/>
  <c r="J484" i="7"/>
  <c r="J485" i="7"/>
  <c r="J486" i="7"/>
  <c r="J487" i="7"/>
  <c r="J488" i="7"/>
  <c r="J489" i="7"/>
  <c r="J490" i="7"/>
  <c r="J491" i="7"/>
  <c r="J193" i="3" s="1"/>
  <c r="D491" i="7"/>
  <c r="D193" i="3" s="1"/>
  <c r="C491" i="7"/>
  <c r="C193" i="3" s="1"/>
  <c r="B491" i="7"/>
  <c r="F490" i="7"/>
  <c r="F489" i="7"/>
  <c r="K489" i="7" s="1"/>
  <c r="F488" i="7"/>
  <c r="K488" i="7" s="1"/>
  <c r="F487" i="7"/>
  <c r="K487" i="7" s="1"/>
  <c r="F486" i="7"/>
  <c r="F485" i="7"/>
  <c r="K485" i="7" s="1"/>
  <c r="F484" i="7"/>
  <c r="F483" i="7"/>
  <c r="K483" i="7" s="1"/>
  <c r="J482" i="7"/>
  <c r="F482" i="7"/>
  <c r="K482" i="7" s="1"/>
  <c r="J481" i="7"/>
  <c r="K481" i="7" s="1"/>
  <c r="J480" i="7"/>
  <c r="F480" i="7"/>
  <c r="K480" i="7" s="1"/>
  <c r="J479" i="7"/>
  <c r="F479" i="7"/>
  <c r="J478" i="7"/>
  <c r="F478" i="7"/>
  <c r="J477" i="7"/>
  <c r="F477" i="7"/>
  <c r="K477" i="7" s="1"/>
  <c r="E578" i="3"/>
  <c r="G578" i="3"/>
  <c r="H578" i="3"/>
  <c r="I578" i="3"/>
  <c r="L578" i="3"/>
  <c r="M578" i="3"/>
  <c r="P578" i="3"/>
  <c r="J470" i="7"/>
  <c r="J578" i="3" s="1"/>
  <c r="D578" i="3"/>
  <c r="C470" i="7"/>
  <c r="C578" i="3" s="1"/>
  <c r="B470" i="7"/>
  <c r="B578" i="3" s="1"/>
  <c r="J469" i="7"/>
  <c r="F469" i="7"/>
  <c r="K469" i="7" s="1"/>
  <c r="J468" i="7"/>
  <c r="F468" i="7"/>
  <c r="F467" i="7"/>
  <c r="K467" i="7" s="1"/>
  <c r="F466" i="7"/>
  <c r="F465" i="7"/>
  <c r="K465" i="7" s="1"/>
  <c r="F464" i="7"/>
  <c r="F463" i="7"/>
  <c r="K463" i="7" s="1"/>
  <c r="F462" i="7"/>
  <c r="K462" i="7" s="1"/>
  <c r="J461" i="7"/>
  <c r="F461" i="7"/>
  <c r="K461" i="7" s="1"/>
  <c r="J460" i="7"/>
  <c r="K460" i="7" s="1"/>
  <c r="J459" i="7"/>
  <c r="F459" i="7"/>
  <c r="K459" i="7" s="1"/>
  <c r="J458" i="7"/>
  <c r="F458" i="7"/>
  <c r="K458" i="7" s="1"/>
  <c r="J457" i="7"/>
  <c r="F457" i="7"/>
  <c r="O456" i="7"/>
  <c r="J456" i="7"/>
  <c r="F456" i="7"/>
  <c r="K456" i="7" s="1"/>
  <c r="J317" i="7"/>
  <c r="F317" i="7"/>
  <c r="K317" i="7" s="1"/>
  <c r="N173" i="10"/>
  <c r="N174" i="10"/>
  <c r="P437" i="5"/>
  <c r="H245" i="7"/>
  <c r="L245" i="7"/>
  <c r="E567" i="3"/>
  <c r="G567" i="3"/>
  <c r="H567" i="3"/>
  <c r="I567" i="3"/>
  <c r="J567" i="3"/>
  <c r="L567" i="3"/>
  <c r="M567" i="3"/>
  <c r="N567" i="3"/>
  <c r="O567" i="3"/>
  <c r="P567" i="3"/>
  <c r="B567" i="3"/>
  <c r="P503" i="16"/>
  <c r="L503" i="16"/>
  <c r="I503" i="16"/>
  <c r="H503" i="16"/>
  <c r="G503" i="16"/>
  <c r="J503" i="16" s="1"/>
  <c r="E503" i="16"/>
  <c r="D503" i="16"/>
  <c r="D567" i="3" s="1"/>
  <c r="C503" i="16"/>
  <c r="C567" i="3" s="1"/>
  <c r="B503" i="16"/>
  <c r="N502" i="16"/>
  <c r="J502" i="16"/>
  <c r="K502" i="16" s="1"/>
  <c r="F502" i="16"/>
  <c r="N501" i="16"/>
  <c r="J501" i="16"/>
  <c r="K501" i="16" s="1"/>
  <c r="F501" i="16"/>
  <c r="N500" i="16"/>
  <c r="J500" i="16"/>
  <c r="K500" i="16" s="1"/>
  <c r="F500" i="16"/>
  <c r="N499" i="16"/>
  <c r="J499" i="16"/>
  <c r="F499" i="16"/>
  <c r="N498" i="16"/>
  <c r="J498" i="16"/>
  <c r="F498" i="16"/>
  <c r="N497" i="16"/>
  <c r="J497" i="16"/>
  <c r="K497" i="16" s="1"/>
  <c r="F497" i="16"/>
  <c r="N496" i="16"/>
  <c r="N503" i="16" s="1"/>
  <c r="O503" i="16" s="1"/>
  <c r="J496" i="16"/>
  <c r="K496" i="16" s="1"/>
  <c r="N495" i="16"/>
  <c r="J495" i="16"/>
  <c r="F495" i="16"/>
  <c r="K495" i="16" s="1"/>
  <c r="N494" i="16"/>
  <c r="J494" i="16"/>
  <c r="F494" i="16"/>
  <c r="K494" i="16" s="1"/>
  <c r="J493" i="16"/>
  <c r="F493" i="16"/>
  <c r="K493" i="16" s="1"/>
  <c r="K492" i="16"/>
  <c r="J492" i="16"/>
  <c r="F492" i="16"/>
  <c r="J491" i="16"/>
  <c r="K491" i="16" s="1"/>
  <c r="F491" i="16"/>
  <c r="O490" i="16"/>
  <c r="J490" i="16"/>
  <c r="K490" i="16" s="1"/>
  <c r="F490" i="16"/>
  <c r="C90" i="16"/>
  <c r="D90" i="16"/>
  <c r="E90" i="16"/>
  <c r="F90" i="16"/>
  <c r="G90" i="16"/>
  <c r="H90" i="16"/>
  <c r="I90" i="16"/>
  <c r="J90" i="16"/>
  <c r="K90" i="16"/>
  <c r="L90" i="16"/>
  <c r="M90" i="16"/>
  <c r="N90" i="16"/>
  <c r="O90" i="16"/>
  <c r="P90" i="16"/>
  <c r="C32" i="11"/>
  <c r="C105" i="3" s="1"/>
  <c r="D32" i="11"/>
  <c r="D105" i="3" s="1"/>
  <c r="E32" i="11"/>
  <c r="E105" i="3" s="1"/>
  <c r="G32" i="11"/>
  <c r="G105" i="3" s="1"/>
  <c r="H32" i="11"/>
  <c r="I32" i="11"/>
  <c r="L32" i="11"/>
  <c r="L105" i="3" s="1"/>
  <c r="M105" i="3"/>
  <c r="N32" i="11"/>
  <c r="N105" i="3" s="1"/>
  <c r="P32" i="11"/>
  <c r="P105" i="3" s="1"/>
  <c r="K484" i="7" l="1"/>
  <c r="K479" i="7"/>
  <c r="K478" i="7"/>
  <c r="K547" i="7"/>
  <c r="K543" i="7"/>
  <c r="K466" i="7"/>
  <c r="K457" i="7"/>
  <c r="F659" i="7"/>
  <c r="F617" i="7"/>
  <c r="F596" i="7"/>
  <c r="F575" i="7"/>
  <c r="F554" i="7"/>
  <c r="F533" i="7"/>
  <c r="F512" i="7"/>
  <c r="F491" i="7"/>
  <c r="F193" i="3" s="1"/>
  <c r="K468" i="7"/>
  <c r="F470" i="7"/>
  <c r="F752" i="3"/>
  <c r="K752" i="3"/>
  <c r="N1100" i="3"/>
  <c r="F638" i="7"/>
  <c r="K525" i="7"/>
  <c r="K464" i="7"/>
  <c r="K486" i="7"/>
  <c r="K490" i="7"/>
  <c r="K499" i="16"/>
  <c r="K498" i="16"/>
  <c r="F503" i="16"/>
  <c r="F114" i="7"/>
  <c r="K114" i="7" s="1"/>
  <c r="P56" i="4"/>
  <c r="E56" i="4"/>
  <c r="G56" i="4"/>
  <c r="H56" i="4"/>
  <c r="I56" i="4"/>
  <c r="J56" i="4"/>
  <c r="L56" i="4"/>
  <c r="M56" i="4"/>
  <c r="N56" i="4"/>
  <c r="O56" i="4"/>
  <c r="B56" i="4"/>
  <c r="D1055" i="3"/>
  <c r="D1056" i="3" s="1"/>
  <c r="D56" i="4" s="1"/>
  <c r="E1055" i="3"/>
  <c r="G1055" i="3"/>
  <c r="H1055" i="3"/>
  <c r="I1055" i="3"/>
  <c r="J1055" i="3"/>
  <c r="L1055" i="3"/>
  <c r="M1055" i="3"/>
  <c r="N1055" i="3"/>
  <c r="N1056" i="3" s="1"/>
  <c r="O1055" i="3"/>
  <c r="P1055" i="3"/>
  <c r="P1056" i="3" s="1"/>
  <c r="B1055" i="3"/>
  <c r="B1056" i="3"/>
  <c r="E1056" i="3"/>
  <c r="G1056" i="3"/>
  <c r="H1056" i="3"/>
  <c r="I1056" i="3"/>
  <c r="J1056" i="3"/>
  <c r="L1056" i="3"/>
  <c r="O1056" i="3"/>
  <c r="P1053" i="3"/>
  <c r="O1053" i="3"/>
  <c r="N1053" i="3"/>
  <c r="M1053" i="3"/>
  <c r="L1053" i="3"/>
  <c r="K1053" i="3"/>
  <c r="J1053" i="3"/>
  <c r="I1053" i="3"/>
  <c r="H1053" i="3"/>
  <c r="G1053" i="3"/>
  <c r="F1053" i="3"/>
  <c r="E1053" i="3"/>
  <c r="D1053" i="3"/>
  <c r="C1053" i="3"/>
  <c r="B1053" i="3"/>
  <c r="P1047" i="3"/>
  <c r="O1047" i="3"/>
  <c r="N1047" i="3"/>
  <c r="M1047" i="3"/>
  <c r="L1047" i="3"/>
  <c r="I1047" i="3"/>
  <c r="H1047" i="3"/>
  <c r="F1047" i="3"/>
  <c r="E1047" i="3"/>
  <c r="D1047" i="3"/>
  <c r="C1047" i="3"/>
  <c r="E55" i="4"/>
  <c r="G55" i="4"/>
  <c r="H55" i="4"/>
  <c r="I55" i="4"/>
  <c r="J55" i="4"/>
  <c r="L55" i="4"/>
  <c r="M55" i="4"/>
  <c r="N55" i="4"/>
  <c r="O55" i="4"/>
  <c r="P55" i="4"/>
  <c r="B55" i="4"/>
  <c r="C1033" i="3"/>
  <c r="E1033" i="3"/>
  <c r="G1033" i="3"/>
  <c r="H1033" i="3"/>
  <c r="I1033" i="3"/>
  <c r="J1033" i="3"/>
  <c r="L1033" i="3"/>
  <c r="M1033" i="3"/>
  <c r="N1033" i="3"/>
  <c r="O1033" i="3"/>
  <c r="P1033" i="3"/>
  <c r="B1033" i="3"/>
  <c r="P1031" i="3"/>
  <c r="O1031" i="3"/>
  <c r="N1031" i="3"/>
  <c r="M1031" i="3"/>
  <c r="L1031" i="3"/>
  <c r="K1031" i="3"/>
  <c r="J1031" i="3"/>
  <c r="I1031" i="3"/>
  <c r="H1031" i="3"/>
  <c r="G1031" i="3"/>
  <c r="F1031" i="3"/>
  <c r="E1031" i="3"/>
  <c r="D1031" i="3"/>
  <c r="C1031" i="3"/>
  <c r="B1031" i="3"/>
  <c r="P1025" i="3"/>
  <c r="O1025" i="3"/>
  <c r="N1025" i="3"/>
  <c r="M1025" i="3"/>
  <c r="L1025" i="3"/>
  <c r="I1025" i="3"/>
  <c r="H1025" i="3"/>
  <c r="F1025" i="3"/>
  <c r="E1025" i="3"/>
  <c r="D1025" i="3"/>
  <c r="C1025" i="3"/>
  <c r="P482" i="16"/>
  <c r="L482" i="16"/>
  <c r="I482" i="16"/>
  <c r="H482" i="16"/>
  <c r="G482" i="16"/>
  <c r="J482" i="16" s="1"/>
  <c r="E482" i="16"/>
  <c r="D482" i="16"/>
  <c r="D1033" i="3" s="1"/>
  <c r="D55" i="4" s="1"/>
  <c r="C482" i="16"/>
  <c r="B482" i="16"/>
  <c r="N481" i="16"/>
  <c r="K481" i="16"/>
  <c r="J481" i="16"/>
  <c r="F481" i="16"/>
  <c r="N480" i="16"/>
  <c r="K480" i="16"/>
  <c r="J480" i="16"/>
  <c r="F480" i="16"/>
  <c r="N479" i="16"/>
  <c r="K479" i="16"/>
  <c r="J479" i="16"/>
  <c r="F479" i="16"/>
  <c r="N478" i="16"/>
  <c r="K478" i="16"/>
  <c r="J478" i="16"/>
  <c r="F478" i="16"/>
  <c r="N477" i="16"/>
  <c r="J477" i="16"/>
  <c r="F477" i="16"/>
  <c r="K477" i="16" s="1"/>
  <c r="N476" i="16"/>
  <c r="K476" i="16"/>
  <c r="J476" i="16"/>
  <c r="F476" i="16"/>
  <c r="N475" i="16"/>
  <c r="K475" i="16"/>
  <c r="J475" i="16"/>
  <c r="N474" i="16"/>
  <c r="J474" i="16"/>
  <c r="K474" i="16" s="1"/>
  <c r="F474" i="16"/>
  <c r="N473" i="16"/>
  <c r="N482" i="16" s="1"/>
  <c r="O482" i="16" s="1"/>
  <c r="J473" i="16"/>
  <c r="K473" i="16" s="1"/>
  <c r="F473" i="16"/>
  <c r="J472" i="16"/>
  <c r="F472" i="16"/>
  <c r="K472" i="16" s="1"/>
  <c r="J471" i="16"/>
  <c r="F471" i="16"/>
  <c r="K471" i="16" s="1"/>
  <c r="K470" i="16"/>
  <c r="J470" i="16"/>
  <c r="F470" i="16"/>
  <c r="O469" i="16"/>
  <c r="K469" i="16"/>
  <c r="J469" i="16"/>
  <c r="F469" i="16"/>
  <c r="F482" i="16" s="1"/>
  <c r="K482" i="16" s="1"/>
  <c r="K1033" i="3" s="1"/>
  <c r="E587" i="3"/>
  <c r="G587" i="3"/>
  <c r="H587" i="3"/>
  <c r="I587" i="3"/>
  <c r="J587" i="3"/>
  <c r="L587" i="3"/>
  <c r="M587" i="3"/>
  <c r="N587" i="3"/>
  <c r="O587" i="3"/>
  <c r="P587" i="3"/>
  <c r="B587" i="3"/>
  <c r="P461" i="16"/>
  <c r="L461" i="16"/>
  <c r="I461" i="16"/>
  <c r="H461" i="16"/>
  <c r="G461" i="16"/>
  <c r="J461" i="16" s="1"/>
  <c r="E461" i="16"/>
  <c r="D461" i="16"/>
  <c r="D587" i="3" s="1"/>
  <c r="C461" i="16"/>
  <c r="C587" i="3" s="1"/>
  <c r="B461" i="16"/>
  <c r="N460" i="16"/>
  <c r="K460" i="16"/>
  <c r="J460" i="16"/>
  <c r="F460" i="16"/>
  <c r="N459" i="16"/>
  <c r="K459" i="16"/>
  <c r="J459" i="16"/>
  <c r="F459" i="16"/>
  <c r="N458" i="16"/>
  <c r="K458" i="16"/>
  <c r="J458" i="16"/>
  <c r="F458" i="16"/>
  <c r="N457" i="16"/>
  <c r="K457" i="16"/>
  <c r="J457" i="16"/>
  <c r="F457" i="16"/>
  <c r="N456" i="16"/>
  <c r="J456" i="16"/>
  <c r="F456" i="16"/>
  <c r="K456" i="16" s="1"/>
  <c r="N455" i="16"/>
  <c r="K455" i="16"/>
  <c r="J455" i="16"/>
  <c r="F455" i="16"/>
  <c r="N454" i="16"/>
  <c r="N461" i="16" s="1"/>
  <c r="O461" i="16" s="1"/>
  <c r="K454" i="16"/>
  <c r="J454" i="16"/>
  <c r="N453" i="16"/>
  <c r="J453" i="16"/>
  <c r="K453" i="16" s="1"/>
  <c r="F453" i="16"/>
  <c r="N452" i="16"/>
  <c r="J452" i="16"/>
  <c r="K452" i="16" s="1"/>
  <c r="F452" i="16"/>
  <c r="J451" i="16"/>
  <c r="F451" i="16"/>
  <c r="K451" i="16" s="1"/>
  <c r="J450" i="16"/>
  <c r="F450" i="16"/>
  <c r="K450" i="16" s="1"/>
  <c r="K449" i="16"/>
  <c r="J449" i="16"/>
  <c r="F449" i="16"/>
  <c r="O448" i="16"/>
  <c r="K448" i="16"/>
  <c r="J448" i="16"/>
  <c r="F448" i="16"/>
  <c r="F461" i="16" s="1"/>
  <c r="K461" i="16" s="1"/>
  <c r="K587" i="3" s="1"/>
  <c r="D546" i="3"/>
  <c r="E546" i="3"/>
  <c r="G546" i="3"/>
  <c r="H546" i="3"/>
  <c r="I546" i="3"/>
  <c r="J546" i="3"/>
  <c r="L546" i="3"/>
  <c r="M546" i="3"/>
  <c r="N546" i="3"/>
  <c r="O546" i="3"/>
  <c r="P546" i="3"/>
  <c r="B546" i="3"/>
  <c r="P440" i="16"/>
  <c r="L440" i="16"/>
  <c r="I440" i="16"/>
  <c r="H440" i="16"/>
  <c r="G440" i="16"/>
  <c r="J440" i="16" s="1"/>
  <c r="E440" i="16"/>
  <c r="D440" i="16"/>
  <c r="C440" i="16"/>
  <c r="C546" i="3" s="1"/>
  <c r="B440" i="16"/>
  <c r="N439" i="16"/>
  <c r="K439" i="16"/>
  <c r="J439" i="16"/>
  <c r="F439" i="16"/>
  <c r="N438" i="16"/>
  <c r="K438" i="16"/>
  <c r="J438" i="16"/>
  <c r="F438" i="16"/>
  <c r="N437" i="16"/>
  <c r="K437" i="16"/>
  <c r="J437" i="16"/>
  <c r="F437" i="16"/>
  <c r="N436" i="16"/>
  <c r="K436" i="16"/>
  <c r="J436" i="16"/>
  <c r="F436" i="16"/>
  <c r="N435" i="16"/>
  <c r="J435" i="16"/>
  <c r="F435" i="16"/>
  <c r="K435" i="16" s="1"/>
  <c r="N434" i="16"/>
  <c r="K434" i="16"/>
  <c r="J434" i="16"/>
  <c r="F434" i="16"/>
  <c r="N433" i="16"/>
  <c r="K433" i="16"/>
  <c r="J433" i="16"/>
  <c r="N432" i="16"/>
  <c r="J432" i="16"/>
  <c r="K432" i="16" s="1"/>
  <c r="F432" i="16"/>
  <c r="N431" i="16"/>
  <c r="N440" i="16" s="1"/>
  <c r="O440" i="16" s="1"/>
  <c r="J431" i="16"/>
  <c r="K431" i="16" s="1"/>
  <c r="F431" i="16"/>
  <c r="J430" i="16"/>
  <c r="F430" i="16"/>
  <c r="K430" i="16" s="1"/>
  <c r="J429" i="16"/>
  <c r="F429" i="16"/>
  <c r="K429" i="16" s="1"/>
  <c r="K428" i="16"/>
  <c r="J428" i="16"/>
  <c r="F428" i="16"/>
  <c r="O427" i="16"/>
  <c r="K427" i="16"/>
  <c r="J427" i="16"/>
  <c r="F427" i="16"/>
  <c r="F440" i="16" s="1"/>
  <c r="K440" i="16" s="1"/>
  <c r="K546" i="3" s="1"/>
  <c r="P419" i="16"/>
  <c r="L419" i="16"/>
  <c r="I419" i="16"/>
  <c r="H419" i="16"/>
  <c r="G419" i="16"/>
  <c r="J419" i="16" s="1"/>
  <c r="E419" i="16"/>
  <c r="D419" i="16"/>
  <c r="C419" i="16"/>
  <c r="B419" i="16"/>
  <c r="N418" i="16"/>
  <c r="K418" i="16"/>
  <c r="J418" i="16"/>
  <c r="F418" i="16"/>
  <c r="N417" i="16"/>
  <c r="K417" i="16"/>
  <c r="J417" i="16"/>
  <c r="F417" i="16"/>
  <c r="N416" i="16"/>
  <c r="K416" i="16"/>
  <c r="J416" i="16"/>
  <c r="F416" i="16"/>
  <c r="N415" i="16"/>
  <c r="K415" i="16"/>
  <c r="J415" i="16"/>
  <c r="F415" i="16"/>
  <c r="N414" i="16"/>
  <c r="J414" i="16"/>
  <c r="F414" i="16"/>
  <c r="K414" i="16" s="1"/>
  <c r="N413" i="16"/>
  <c r="K413" i="16"/>
  <c r="J413" i="16"/>
  <c r="F413" i="16"/>
  <c r="N412" i="16"/>
  <c r="K412" i="16"/>
  <c r="J412" i="16"/>
  <c r="N411" i="16"/>
  <c r="J411" i="16"/>
  <c r="F411" i="16"/>
  <c r="K411" i="16" s="1"/>
  <c r="N410" i="16"/>
  <c r="N419" i="16" s="1"/>
  <c r="O419" i="16" s="1"/>
  <c r="J410" i="16"/>
  <c r="F410" i="16"/>
  <c r="K410" i="16" s="1"/>
  <c r="J409" i="16"/>
  <c r="F409" i="16"/>
  <c r="K409" i="16" s="1"/>
  <c r="K408" i="16"/>
  <c r="J408" i="16"/>
  <c r="F408" i="16"/>
  <c r="K407" i="16"/>
  <c r="J407" i="16"/>
  <c r="F407" i="16"/>
  <c r="O406" i="16"/>
  <c r="K406" i="16"/>
  <c r="J406" i="16"/>
  <c r="F406" i="16"/>
  <c r="E87" i="3"/>
  <c r="G87" i="3"/>
  <c r="H87" i="3"/>
  <c r="I87" i="3"/>
  <c r="J87" i="3"/>
  <c r="L87" i="3"/>
  <c r="M87" i="3"/>
  <c r="N87" i="3"/>
  <c r="O87" i="3"/>
  <c r="P87" i="3"/>
  <c r="B87" i="3"/>
  <c r="P398" i="16"/>
  <c r="L398" i="16"/>
  <c r="I398" i="16"/>
  <c r="H398" i="16"/>
  <c r="G398" i="16"/>
  <c r="J398" i="16" s="1"/>
  <c r="E398" i="16"/>
  <c r="D398" i="16"/>
  <c r="D87" i="3" s="1"/>
  <c r="C398" i="16"/>
  <c r="C87" i="3" s="1"/>
  <c r="B398" i="16"/>
  <c r="N397" i="16"/>
  <c r="K397" i="16"/>
  <c r="J397" i="16"/>
  <c r="F397" i="16"/>
  <c r="N396" i="16"/>
  <c r="K396" i="16"/>
  <c r="J396" i="16"/>
  <c r="F396" i="16"/>
  <c r="N395" i="16"/>
  <c r="K395" i="16"/>
  <c r="J395" i="16"/>
  <c r="F395" i="16"/>
  <c r="N394" i="16"/>
  <c r="K394" i="16"/>
  <c r="J394" i="16"/>
  <c r="F394" i="16"/>
  <c r="N393" i="16"/>
  <c r="J393" i="16"/>
  <c r="F393" i="16"/>
  <c r="K393" i="16" s="1"/>
  <c r="N392" i="16"/>
  <c r="K392" i="16"/>
  <c r="J392" i="16"/>
  <c r="F392" i="16"/>
  <c r="N391" i="16"/>
  <c r="K391" i="16"/>
  <c r="J391" i="16"/>
  <c r="N390" i="16"/>
  <c r="J390" i="16"/>
  <c r="K390" i="16" s="1"/>
  <c r="F390" i="16"/>
  <c r="N389" i="16"/>
  <c r="N398" i="16" s="1"/>
  <c r="O398" i="16" s="1"/>
  <c r="J389" i="16"/>
  <c r="K389" i="16" s="1"/>
  <c r="F389" i="16"/>
  <c r="J388" i="16"/>
  <c r="F388" i="16"/>
  <c r="K388" i="16" s="1"/>
  <c r="J387" i="16"/>
  <c r="F387" i="16"/>
  <c r="K387" i="16" s="1"/>
  <c r="K386" i="16"/>
  <c r="J386" i="16"/>
  <c r="F386" i="16"/>
  <c r="O385" i="16"/>
  <c r="K385" i="16"/>
  <c r="J385" i="16"/>
  <c r="F385" i="16"/>
  <c r="F398" i="16" s="1"/>
  <c r="K398" i="16" s="1"/>
  <c r="K87" i="3" s="1"/>
  <c r="J152" i="16"/>
  <c r="K152" i="16" s="1"/>
  <c r="F143" i="16"/>
  <c r="F144" i="16"/>
  <c r="F145" i="16"/>
  <c r="F146" i="16"/>
  <c r="F147" i="16"/>
  <c r="F148" i="16"/>
  <c r="C110" i="3"/>
  <c r="E110" i="3"/>
  <c r="G110" i="3"/>
  <c r="H110" i="3"/>
  <c r="I110" i="3"/>
  <c r="J110" i="3"/>
  <c r="L110" i="3"/>
  <c r="M110" i="3"/>
  <c r="N110" i="3"/>
  <c r="P110" i="3"/>
  <c r="P377" i="16"/>
  <c r="L377" i="16"/>
  <c r="I377" i="16"/>
  <c r="H377" i="16"/>
  <c r="J377" i="16" s="1"/>
  <c r="G377" i="16"/>
  <c r="E377" i="16"/>
  <c r="D377" i="16"/>
  <c r="D110" i="3" s="1"/>
  <c r="C377" i="16"/>
  <c r="B377" i="16"/>
  <c r="B110" i="3" s="1"/>
  <c r="N376" i="16"/>
  <c r="K376" i="16"/>
  <c r="J376" i="16"/>
  <c r="F376" i="16"/>
  <c r="N375" i="16"/>
  <c r="K375" i="16"/>
  <c r="J375" i="16"/>
  <c r="F375" i="16"/>
  <c r="N374" i="16"/>
  <c r="K374" i="16"/>
  <c r="J374" i="16"/>
  <c r="F374" i="16"/>
  <c r="N373" i="16"/>
  <c r="J373" i="16"/>
  <c r="F373" i="16"/>
  <c r="K373" i="16" s="1"/>
  <c r="N372" i="16"/>
  <c r="J372" i="16"/>
  <c r="F372" i="16"/>
  <c r="K372" i="16" s="1"/>
  <c r="N371" i="16"/>
  <c r="K371" i="16"/>
  <c r="J371" i="16"/>
  <c r="F371" i="16"/>
  <c r="N370" i="16"/>
  <c r="N377" i="16" s="1"/>
  <c r="O377" i="16" s="1"/>
  <c r="K370" i="16"/>
  <c r="J370" i="16"/>
  <c r="N369" i="16"/>
  <c r="J369" i="16"/>
  <c r="K369" i="16" s="1"/>
  <c r="F369" i="16"/>
  <c r="N368" i="16"/>
  <c r="J368" i="16"/>
  <c r="K368" i="16" s="1"/>
  <c r="F368" i="16"/>
  <c r="J367" i="16"/>
  <c r="F367" i="16"/>
  <c r="K367" i="16" s="1"/>
  <c r="J366" i="16"/>
  <c r="F366" i="16"/>
  <c r="K366" i="16" s="1"/>
  <c r="K365" i="16"/>
  <c r="J365" i="16"/>
  <c r="F365" i="16"/>
  <c r="O364" i="16"/>
  <c r="K364" i="16"/>
  <c r="J364" i="16"/>
  <c r="F364" i="16"/>
  <c r="F343" i="16"/>
  <c r="F351" i="16"/>
  <c r="F352" i="16"/>
  <c r="F353" i="16"/>
  <c r="F354" i="16"/>
  <c r="F355" i="16"/>
  <c r="J351" i="16"/>
  <c r="K351" i="16" s="1"/>
  <c r="P356" i="16"/>
  <c r="L356" i="16"/>
  <c r="I356" i="16"/>
  <c r="H356" i="16"/>
  <c r="G356" i="16"/>
  <c r="E356" i="16"/>
  <c r="D356" i="16"/>
  <c r="C356" i="16"/>
  <c r="C1055" i="3" s="1"/>
  <c r="C1056" i="3" s="1"/>
  <c r="C56" i="4" s="1"/>
  <c r="B356" i="16"/>
  <c r="N355" i="16"/>
  <c r="K355" i="16"/>
  <c r="J355" i="16"/>
  <c r="N354" i="16"/>
  <c r="K354" i="16"/>
  <c r="J354" i="16"/>
  <c r="N353" i="16"/>
  <c r="K353" i="16"/>
  <c r="J353" i="16"/>
  <c r="N352" i="16"/>
  <c r="J352" i="16"/>
  <c r="K352" i="16" s="1"/>
  <c r="N351" i="16"/>
  <c r="N350" i="16"/>
  <c r="J350" i="16"/>
  <c r="K350" i="16" s="1"/>
  <c r="F350" i="16"/>
  <c r="N349" i="16"/>
  <c r="J349" i="16"/>
  <c r="K349" i="16" s="1"/>
  <c r="N348" i="16"/>
  <c r="J348" i="16"/>
  <c r="F348" i="16"/>
  <c r="N347" i="16"/>
  <c r="J347" i="16"/>
  <c r="F347" i="16"/>
  <c r="J346" i="16"/>
  <c r="F346" i="16"/>
  <c r="K346" i="16" s="1"/>
  <c r="K345" i="16"/>
  <c r="J345" i="16"/>
  <c r="F345" i="16"/>
  <c r="K344" i="16"/>
  <c r="J344" i="16"/>
  <c r="F344" i="16"/>
  <c r="O343" i="16"/>
  <c r="J343" i="16"/>
  <c r="F85" i="16"/>
  <c r="K85" i="16" s="1"/>
  <c r="B90" i="16"/>
  <c r="D22" i="16"/>
  <c r="E22" i="16"/>
  <c r="C9" i="4"/>
  <c r="D9" i="4"/>
  <c r="E9" i="4"/>
  <c r="F9" i="4"/>
  <c r="G9" i="4"/>
  <c r="H9" i="4"/>
  <c r="I9" i="4"/>
  <c r="J9" i="4"/>
  <c r="K9" i="4"/>
  <c r="M9" i="4"/>
  <c r="B9" i="4"/>
  <c r="N32" i="13"/>
  <c r="N31" i="13"/>
  <c r="D604" i="3"/>
  <c r="E604" i="3"/>
  <c r="G604" i="3"/>
  <c r="H604" i="3"/>
  <c r="I604" i="3"/>
  <c r="J604" i="3"/>
  <c r="L604" i="3"/>
  <c r="M604" i="3"/>
  <c r="N604" i="3"/>
  <c r="O604" i="3"/>
  <c r="P604" i="3"/>
  <c r="B604" i="3"/>
  <c r="K267" i="11"/>
  <c r="K268" i="11"/>
  <c r="K269" i="11"/>
  <c r="K270" i="11"/>
  <c r="K271" i="11"/>
  <c r="K272" i="11"/>
  <c r="K273" i="11"/>
  <c r="F267" i="11"/>
  <c r="F268" i="11"/>
  <c r="F269" i="11"/>
  <c r="F270" i="11"/>
  <c r="F271" i="11"/>
  <c r="F272" i="11"/>
  <c r="F273" i="11"/>
  <c r="F266" i="11"/>
  <c r="K266" i="11" s="1"/>
  <c r="P274" i="11"/>
  <c r="O274" i="11"/>
  <c r="N274" i="11"/>
  <c r="L274" i="11"/>
  <c r="I274" i="11"/>
  <c r="H274" i="11"/>
  <c r="G274" i="11"/>
  <c r="E274" i="11"/>
  <c r="D274" i="11"/>
  <c r="C274" i="11"/>
  <c r="C604" i="3" s="1"/>
  <c r="B274" i="11"/>
  <c r="N265" i="11"/>
  <c r="K265" i="11"/>
  <c r="F265" i="11"/>
  <c r="F25" i="11"/>
  <c r="F26" i="11"/>
  <c r="F27" i="11"/>
  <c r="F28" i="11"/>
  <c r="F29" i="11"/>
  <c r="F30" i="11"/>
  <c r="F31" i="11"/>
  <c r="F24" i="11"/>
  <c r="B32" i="11"/>
  <c r="B105" i="3" s="1"/>
  <c r="F50" i="7"/>
  <c r="F51" i="7"/>
  <c r="F52" i="7"/>
  <c r="F53" i="7"/>
  <c r="F54" i="7"/>
  <c r="F55" i="7"/>
  <c r="F56" i="7"/>
  <c r="F57" i="7"/>
  <c r="F58" i="7"/>
  <c r="F59" i="7"/>
  <c r="F60" i="7"/>
  <c r="F61" i="7"/>
  <c r="F49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191" i="7"/>
  <c r="E205" i="7"/>
  <c r="D205" i="7"/>
  <c r="H145" i="7"/>
  <c r="I145" i="7"/>
  <c r="H122" i="7"/>
  <c r="I122" i="7"/>
  <c r="H42" i="7"/>
  <c r="I42" i="7"/>
  <c r="F102" i="3"/>
  <c r="F106" i="3"/>
  <c r="F109" i="3"/>
  <c r="E157" i="3"/>
  <c r="G157" i="3"/>
  <c r="H157" i="3"/>
  <c r="I157" i="3"/>
  <c r="J157" i="3"/>
  <c r="L157" i="3"/>
  <c r="M157" i="3"/>
  <c r="N157" i="3"/>
  <c r="O157" i="3"/>
  <c r="P157" i="3"/>
  <c r="B157" i="3"/>
  <c r="B147" i="3"/>
  <c r="B156" i="3"/>
  <c r="D148" i="3"/>
  <c r="D149" i="3"/>
  <c r="D150" i="3"/>
  <c r="D152" i="3"/>
  <c r="D153" i="3"/>
  <c r="D156" i="3"/>
  <c r="E147" i="3"/>
  <c r="G147" i="3"/>
  <c r="H147" i="3"/>
  <c r="I147" i="3"/>
  <c r="J147" i="3"/>
  <c r="L147" i="3"/>
  <c r="M147" i="3"/>
  <c r="N147" i="3"/>
  <c r="O147" i="3"/>
  <c r="P147" i="3"/>
  <c r="C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O449" i="7"/>
  <c r="J449" i="7"/>
  <c r="D449" i="7"/>
  <c r="D147" i="3" s="1"/>
  <c r="C449" i="7"/>
  <c r="F449" i="7" s="1"/>
  <c r="K449" i="7" s="1"/>
  <c r="K147" i="3" s="1"/>
  <c r="K157" i="3" s="1"/>
  <c r="B449" i="7"/>
  <c r="O448" i="7"/>
  <c r="J448" i="7"/>
  <c r="F448" i="7"/>
  <c r="K448" i="7" s="1"/>
  <c r="O447" i="7"/>
  <c r="J447" i="7"/>
  <c r="F447" i="7"/>
  <c r="K447" i="7" s="1"/>
  <c r="F446" i="7"/>
  <c r="O445" i="7"/>
  <c r="J445" i="7"/>
  <c r="F445" i="7"/>
  <c r="K445" i="7" s="1"/>
  <c r="O444" i="7"/>
  <c r="J444" i="7"/>
  <c r="F444" i="7"/>
  <c r="K444" i="7" s="1"/>
  <c r="O443" i="7"/>
  <c r="J443" i="7"/>
  <c r="F443" i="7"/>
  <c r="K443" i="7" s="1"/>
  <c r="O442" i="7"/>
  <c r="J442" i="7"/>
  <c r="F442" i="7"/>
  <c r="K442" i="7" s="1"/>
  <c r="F441" i="7"/>
  <c r="O440" i="7"/>
  <c r="J440" i="7"/>
  <c r="K440" i="7" s="1"/>
  <c r="F440" i="7"/>
  <c r="O439" i="7"/>
  <c r="J439" i="7"/>
  <c r="K439" i="7" s="1"/>
  <c r="O438" i="7"/>
  <c r="J438" i="7"/>
  <c r="F438" i="7"/>
  <c r="K438" i="7" s="1"/>
  <c r="O437" i="7"/>
  <c r="J437" i="7"/>
  <c r="F437" i="7"/>
  <c r="K437" i="7" s="1"/>
  <c r="O436" i="7"/>
  <c r="J436" i="7"/>
  <c r="F436" i="7"/>
  <c r="K436" i="7" s="1"/>
  <c r="O435" i="7"/>
  <c r="J435" i="7"/>
  <c r="F435" i="7"/>
  <c r="K435" i="7" s="1"/>
  <c r="D122" i="7"/>
  <c r="E122" i="7"/>
  <c r="K491" i="7" l="1"/>
  <c r="K193" i="3" s="1"/>
  <c r="K503" i="16"/>
  <c r="K567" i="3" s="1"/>
  <c r="F567" i="3"/>
  <c r="K659" i="7"/>
  <c r="K1090" i="3" s="1"/>
  <c r="K1100" i="3" s="1"/>
  <c r="K58" i="4" s="1"/>
  <c r="F1090" i="3"/>
  <c r="F1100" i="3" s="1"/>
  <c r="F58" i="4" s="1"/>
  <c r="K638" i="7"/>
  <c r="K1068" i="3" s="1"/>
  <c r="K1078" i="3" s="1"/>
  <c r="K57" i="4" s="1"/>
  <c r="F1068" i="3"/>
  <c r="F1078" i="3" s="1"/>
  <c r="F57" i="4" s="1"/>
  <c r="K617" i="7"/>
  <c r="K746" i="3" s="1"/>
  <c r="F746" i="3"/>
  <c r="K596" i="7"/>
  <c r="K789" i="3" s="1"/>
  <c r="K799" i="3" s="1"/>
  <c r="F789" i="3"/>
  <c r="F799" i="3" s="1"/>
  <c r="K575" i="7"/>
  <c r="K684" i="3" s="1"/>
  <c r="F684" i="3"/>
  <c r="K554" i="7"/>
  <c r="K239" i="3" s="1"/>
  <c r="F239" i="3"/>
  <c r="K533" i="7"/>
  <c r="K216" i="3" s="1"/>
  <c r="F216" i="3"/>
  <c r="K512" i="7"/>
  <c r="K1024" i="3" s="1"/>
  <c r="K1034" i="3" s="1"/>
  <c r="K55" i="4" s="1"/>
  <c r="F1024" i="3"/>
  <c r="F1034" i="3" s="1"/>
  <c r="K470" i="7"/>
  <c r="K578" i="3" s="1"/>
  <c r="F578" i="3"/>
  <c r="D157" i="3"/>
  <c r="K24" i="11"/>
  <c r="F32" i="11"/>
  <c r="F105" i="3" s="1"/>
  <c r="F377" i="16"/>
  <c r="F110" i="3" s="1"/>
  <c r="C55" i="4"/>
  <c r="F1033" i="3"/>
  <c r="F587" i="3"/>
  <c r="F546" i="3"/>
  <c r="F419" i="16"/>
  <c r="K419" i="16" s="1"/>
  <c r="F87" i="3"/>
  <c r="C147" i="3"/>
  <c r="C157" i="3" s="1"/>
  <c r="F147" i="3"/>
  <c r="F157" i="3" s="1"/>
  <c r="K377" i="16"/>
  <c r="K110" i="3" s="1"/>
  <c r="K343" i="16"/>
  <c r="N356" i="16"/>
  <c r="O356" i="16" s="1"/>
  <c r="J356" i="16"/>
  <c r="F356" i="16"/>
  <c r="K348" i="16"/>
  <c r="K347" i="16"/>
  <c r="J274" i="11"/>
  <c r="F274" i="11"/>
  <c r="M25" i="4"/>
  <c r="F55" i="4" l="1"/>
  <c r="K356" i="16"/>
  <c r="K1055" i="3" s="1"/>
  <c r="K1056" i="3" s="1"/>
  <c r="K56" i="4" s="1"/>
  <c r="F1055" i="3"/>
  <c r="F1056" i="3" s="1"/>
  <c r="F56" i="4" s="1"/>
  <c r="K274" i="11"/>
  <c r="K604" i="3" s="1"/>
  <c r="F604" i="3"/>
  <c r="F62" i="7"/>
  <c r="P390" i="3"/>
  <c r="P399" i="3" s="1"/>
  <c r="P25" i="4" s="1"/>
  <c r="O390" i="3"/>
  <c r="O399" i="3" s="1"/>
  <c r="O25" i="4" s="1"/>
  <c r="N390" i="3"/>
  <c r="N399" i="3" s="1"/>
  <c r="N25" i="4" s="1"/>
  <c r="M390" i="3"/>
  <c r="L390" i="3"/>
  <c r="L399" i="3" s="1"/>
  <c r="L25" i="4" s="1"/>
  <c r="K390" i="3"/>
  <c r="K399" i="3" s="1"/>
  <c r="K25" i="4" s="1"/>
  <c r="J390" i="3"/>
  <c r="J399" i="3" s="1"/>
  <c r="J25" i="4" s="1"/>
  <c r="I390" i="3"/>
  <c r="I399" i="3" s="1"/>
  <c r="I25" i="4" s="1"/>
  <c r="H390" i="3"/>
  <c r="H399" i="3" s="1"/>
  <c r="H25" i="4" s="1"/>
  <c r="G390" i="3"/>
  <c r="G399" i="3" s="1"/>
  <c r="G25" i="4" s="1"/>
  <c r="F390" i="3"/>
  <c r="F399" i="3" s="1"/>
  <c r="F25" i="4" s="1"/>
  <c r="E390" i="3"/>
  <c r="E399" i="3" s="1"/>
  <c r="E25" i="4" s="1"/>
  <c r="D390" i="3"/>
  <c r="D399" i="3" s="1"/>
  <c r="D25" i="4" s="1"/>
  <c r="C390" i="3"/>
  <c r="C399" i="3" s="1"/>
  <c r="C25" i="4" s="1"/>
  <c r="B390" i="3"/>
  <c r="B399" i="3" s="1"/>
  <c r="B25" i="4" s="1"/>
  <c r="A381" i="3"/>
  <c r="E54" i="4" l="1"/>
  <c r="G54" i="4"/>
  <c r="H54" i="4"/>
  <c r="I54" i="4"/>
  <c r="J54" i="4"/>
  <c r="L54" i="4"/>
  <c r="M54" i="4"/>
  <c r="N54" i="4"/>
  <c r="O54" i="4"/>
  <c r="P54" i="4"/>
  <c r="B54" i="4"/>
  <c r="C1009" i="3"/>
  <c r="E1009" i="3"/>
  <c r="G1009" i="3"/>
  <c r="H1009" i="3"/>
  <c r="I1009" i="3"/>
  <c r="J1009" i="3"/>
  <c r="L1009" i="3"/>
  <c r="M1009" i="3"/>
  <c r="N1009" i="3"/>
  <c r="O1009" i="3"/>
  <c r="P1009" i="3"/>
  <c r="B1009" i="3"/>
  <c r="F182" i="14"/>
  <c r="K182" i="14" s="1"/>
  <c r="P187" i="14"/>
  <c r="N187" i="14"/>
  <c r="O187" i="14" s="1"/>
  <c r="L187" i="14"/>
  <c r="I187" i="14"/>
  <c r="H187" i="14"/>
  <c r="G187" i="14"/>
  <c r="J187" i="14" s="1"/>
  <c r="E187" i="14"/>
  <c r="D187" i="14"/>
  <c r="D1009" i="3" s="1"/>
  <c r="C187" i="14"/>
  <c r="B187" i="14"/>
  <c r="J182" i="14"/>
  <c r="E687" i="3"/>
  <c r="G687" i="3"/>
  <c r="H687" i="3"/>
  <c r="I687" i="3"/>
  <c r="J687" i="3"/>
  <c r="L687" i="3"/>
  <c r="M687" i="3"/>
  <c r="N687" i="3"/>
  <c r="O687" i="3"/>
  <c r="P687" i="3"/>
  <c r="B687" i="3"/>
  <c r="O476" i="10"/>
  <c r="N476" i="10"/>
  <c r="L476" i="10"/>
  <c r="D476" i="10"/>
  <c r="D687" i="3" s="1"/>
  <c r="C476" i="10"/>
  <c r="C687" i="3" s="1"/>
  <c r="B476" i="10"/>
  <c r="J475" i="10"/>
  <c r="F475" i="10"/>
  <c r="K475" i="10" s="1"/>
  <c r="K474" i="10"/>
  <c r="J474" i="10"/>
  <c r="F474" i="10"/>
  <c r="O473" i="10"/>
  <c r="K473" i="10"/>
  <c r="J473" i="10"/>
  <c r="F473" i="10"/>
  <c r="J472" i="10"/>
  <c r="K472" i="10" s="1"/>
  <c r="F472" i="10"/>
  <c r="J471" i="10"/>
  <c r="F471" i="10"/>
  <c r="K471" i="10" s="1"/>
  <c r="J470" i="10"/>
  <c r="F470" i="10"/>
  <c r="K470" i="10" s="1"/>
  <c r="K469" i="10"/>
  <c r="J469" i="10"/>
  <c r="F469" i="10"/>
  <c r="J468" i="10"/>
  <c r="K468" i="10" s="1"/>
  <c r="J467" i="10"/>
  <c r="F467" i="10"/>
  <c r="K467" i="10" s="1"/>
  <c r="K466" i="10"/>
  <c r="J466" i="10"/>
  <c r="F466" i="10"/>
  <c r="J465" i="10"/>
  <c r="J476" i="10" s="1"/>
  <c r="F465" i="10"/>
  <c r="J464" i="10"/>
  <c r="F464" i="10"/>
  <c r="K464" i="10" s="1"/>
  <c r="J463" i="10"/>
  <c r="F463" i="10"/>
  <c r="K463" i="10" s="1"/>
  <c r="K462" i="10"/>
  <c r="J462" i="10"/>
  <c r="F462" i="10"/>
  <c r="C897" i="3"/>
  <c r="E897" i="3"/>
  <c r="G897" i="3"/>
  <c r="H897" i="3"/>
  <c r="I897" i="3"/>
  <c r="J897" i="3"/>
  <c r="L897" i="3"/>
  <c r="M897" i="3"/>
  <c r="N897" i="3"/>
  <c r="O897" i="3"/>
  <c r="P897" i="3"/>
  <c r="B897" i="3"/>
  <c r="N455" i="10"/>
  <c r="O455" i="10" s="1"/>
  <c r="L455" i="10"/>
  <c r="D455" i="10"/>
  <c r="D897" i="3" s="1"/>
  <c r="C455" i="10"/>
  <c r="B455" i="10"/>
  <c r="J454" i="10"/>
  <c r="F454" i="10"/>
  <c r="K454" i="10" s="1"/>
  <c r="J453" i="10"/>
  <c r="F453" i="10"/>
  <c r="K453" i="10" s="1"/>
  <c r="O452" i="10"/>
  <c r="J452" i="10"/>
  <c r="F452" i="10"/>
  <c r="K452" i="10" s="1"/>
  <c r="K451" i="10"/>
  <c r="J451" i="10"/>
  <c r="F451" i="10"/>
  <c r="J450" i="10"/>
  <c r="F450" i="10"/>
  <c r="J449" i="10"/>
  <c r="F449" i="10"/>
  <c r="K449" i="10" s="1"/>
  <c r="J448" i="10"/>
  <c r="F448" i="10"/>
  <c r="K448" i="10" s="1"/>
  <c r="J447" i="10"/>
  <c r="K447" i="10"/>
  <c r="J446" i="10"/>
  <c r="K446" i="10" s="1"/>
  <c r="F446" i="10"/>
  <c r="J445" i="10"/>
  <c r="F445" i="10"/>
  <c r="K445" i="10" s="1"/>
  <c r="J444" i="10"/>
  <c r="F444" i="10"/>
  <c r="K444" i="10" s="1"/>
  <c r="K443" i="10"/>
  <c r="J443" i="10"/>
  <c r="F443" i="10"/>
  <c r="J442" i="10"/>
  <c r="K442" i="10" s="1"/>
  <c r="F442" i="10"/>
  <c r="J441" i="10"/>
  <c r="J455" i="10" s="1"/>
  <c r="F441" i="10"/>
  <c r="K441" i="10" s="1"/>
  <c r="F476" i="10" l="1"/>
  <c r="F187" i="14"/>
  <c r="F1009" i="3" s="1"/>
  <c r="K465" i="10"/>
  <c r="K450" i="10"/>
  <c r="F455" i="10"/>
  <c r="J279" i="7"/>
  <c r="N57" i="7"/>
  <c r="P42" i="7"/>
  <c r="P43" i="10"/>
  <c r="K279" i="7" l="1"/>
  <c r="K187" i="14"/>
  <c r="K1009" i="3" s="1"/>
  <c r="K476" i="10"/>
  <c r="K687" i="3" s="1"/>
  <c r="F687" i="3"/>
  <c r="K455" i="10"/>
  <c r="K897" i="3" s="1"/>
  <c r="F897" i="3"/>
  <c r="N95" i="5"/>
  <c r="P145" i="10"/>
  <c r="N145" i="5"/>
  <c r="L96" i="5"/>
  <c r="P154" i="13" l="1"/>
  <c r="N146" i="13"/>
  <c r="N145" i="13"/>
  <c r="P282" i="5"/>
  <c r="N281" i="5"/>
  <c r="N279" i="5"/>
  <c r="N277" i="5"/>
  <c r="N271" i="5"/>
  <c r="N262" i="5"/>
  <c r="N257" i="5"/>
  <c r="N143" i="16"/>
  <c r="J277" i="7"/>
  <c r="K277" i="7" l="1"/>
  <c r="N70" i="7"/>
  <c r="N8" i="11"/>
  <c r="P413" i="10" l="1"/>
  <c r="N234" i="7" l="1"/>
  <c r="N235" i="7"/>
  <c r="N237" i="7"/>
  <c r="N238" i="7"/>
  <c r="N239" i="7"/>
  <c r="N240" i="7"/>
  <c r="N241" i="7"/>
  <c r="N242" i="7"/>
  <c r="N243" i="7"/>
  <c r="N244" i="7"/>
  <c r="N70" i="11"/>
  <c r="N231" i="5"/>
  <c r="N232" i="5"/>
  <c r="N233" i="5"/>
  <c r="N234" i="5"/>
  <c r="N235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30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195" i="5"/>
  <c r="G413" i="10"/>
  <c r="L413" i="10"/>
  <c r="N407" i="10"/>
  <c r="N408" i="10"/>
  <c r="N409" i="10"/>
  <c r="N410" i="10"/>
  <c r="N411" i="10"/>
  <c r="N412" i="10"/>
  <c r="N400" i="10"/>
  <c r="N401" i="10"/>
  <c r="N402" i="10"/>
  <c r="N403" i="10"/>
  <c r="N404" i="10"/>
  <c r="N405" i="10"/>
  <c r="N406" i="10"/>
  <c r="N399" i="10"/>
  <c r="N170" i="5"/>
  <c r="N171" i="5"/>
  <c r="N172" i="5"/>
  <c r="N173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65" i="5"/>
  <c r="N166" i="5"/>
  <c r="N167" i="5"/>
  <c r="N168" i="5"/>
  <c r="N164" i="5"/>
  <c r="P17" i="11"/>
  <c r="N413" i="10" l="1"/>
  <c r="O413" i="10" s="1"/>
  <c r="N10" i="11"/>
  <c r="N11" i="11"/>
  <c r="N12" i="11"/>
  <c r="N13" i="11"/>
  <c r="N14" i="11"/>
  <c r="N17" i="11" s="1"/>
  <c r="N15" i="11"/>
  <c r="N16" i="11"/>
  <c r="F383" i="10"/>
  <c r="F384" i="10"/>
  <c r="F255" i="11"/>
  <c r="K255" i="11" s="1"/>
  <c r="F240" i="11"/>
  <c r="K240" i="11" s="1"/>
  <c r="J89" i="11" l="1"/>
  <c r="H258" i="11" l="1"/>
  <c r="E60" i="3"/>
  <c r="H60" i="3"/>
  <c r="M60" i="3"/>
  <c r="N60" i="3"/>
  <c r="P258" i="11"/>
  <c r="P60" i="3" s="1"/>
  <c r="O258" i="11"/>
  <c r="O60" i="3" s="1"/>
  <c r="L258" i="11"/>
  <c r="L60" i="3" s="1"/>
  <c r="I258" i="11"/>
  <c r="I60" i="3" s="1"/>
  <c r="G258" i="11"/>
  <c r="J258" i="11" s="1"/>
  <c r="J60" i="3" s="1"/>
  <c r="E258" i="11"/>
  <c r="D258" i="11"/>
  <c r="D60" i="3" s="1"/>
  <c r="C258" i="11"/>
  <c r="C60" i="3" s="1"/>
  <c r="B258" i="11"/>
  <c r="B60" i="3" s="1"/>
  <c r="F257" i="11"/>
  <c r="K257" i="11" s="1"/>
  <c r="K256" i="11"/>
  <c r="N249" i="11"/>
  <c r="N258" i="11" s="1"/>
  <c r="K249" i="11"/>
  <c r="F249" i="11"/>
  <c r="N303" i="13"/>
  <c r="G60" i="3" l="1"/>
  <c r="F258" i="11"/>
  <c r="K258" i="11" l="1"/>
  <c r="K60" i="3" s="1"/>
  <c r="F60" i="3"/>
  <c r="N192" i="7" l="1"/>
  <c r="N193" i="7"/>
  <c r="N194" i="7"/>
  <c r="N196" i="7"/>
  <c r="N197" i="7"/>
  <c r="N198" i="7"/>
  <c r="N199" i="7"/>
  <c r="N200" i="7"/>
  <c r="N201" i="7"/>
  <c r="N202" i="7"/>
  <c r="N203" i="7"/>
  <c r="N204" i="7"/>
  <c r="N336" i="13"/>
  <c r="N337" i="13"/>
  <c r="N335" i="13"/>
  <c r="N245" i="16" l="1"/>
  <c r="N248" i="16"/>
  <c r="N249" i="16"/>
  <c r="N250" i="16"/>
  <c r="N252" i="16"/>
  <c r="N253" i="16"/>
  <c r="N254" i="16"/>
  <c r="N242" i="16"/>
  <c r="N255" i="16" l="1"/>
  <c r="N8" i="12"/>
  <c r="N9" i="12"/>
  <c r="N12" i="5"/>
  <c r="J91" i="11"/>
  <c r="J92" i="11"/>
  <c r="H165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51" i="7"/>
  <c r="E980" i="3"/>
  <c r="G980" i="3"/>
  <c r="H980" i="3"/>
  <c r="I980" i="3"/>
  <c r="N335" i="5"/>
  <c r="N336" i="5"/>
  <c r="N337" i="5"/>
  <c r="N338" i="5"/>
  <c r="N339" i="5"/>
  <c r="N342" i="5"/>
  <c r="N334" i="5"/>
  <c r="N326" i="5"/>
  <c r="N322" i="5"/>
  <c r="N319" i="5"/>
  <c r="N311" i="5"/>
  <c r="N303" i="5"/>
  <c r="N295" i="5"/>
  <c r="N293" i="5"/>
  <c r="N292" i="5"/>
  <c r="N291" i="5"/>
  <c r="N288" i="5"/>
  <c r="N156" i="10" l="1"/>
  <c r="E53" i="4" l="1"/>
  <c r="G53" i="4"/>
  <c r="H53" i="4"/>
  <c r="I53" i="4"/>
  <c r="L53" i="4"/>
  <c r="M53" i="4"/>
  <c r="N53" i="4"/>
  <c r="P53" i="4"/>
  <c r="P989" i="3" l="1"/>
  <c r="O989" i="3"/>
  <c r="N989" i="3"/>
  <c r="M989" i="3"/>
  <c r="L989" i="3"/>
  <c r="J989" i="3"/>
  <c r="I989" i="3"/>
  <c r="H989" i="3"/>
  <c r="G989" i="3"/>
  <c r="F989" i="3"/>
  <c r="E989" i="3"/>
  <c r="D989" i="3"/>
  <c r="C989" i="3"/>
  <c r="B989" i="3"/>
  <c r="P987" i="3"/>
  <c r="O987" i="3"/>
  <c r="N987" i="3"/>
  <c r="M987" i="3"/>
  <c r="L987" i="3"/>
  <c r="K987" i="3"/>
  <c r="J987" i="3"/>
  <c r="I987" i="3"/>
  <c r="H987" i="3"/>
  <c r="G987" i="3"/>
  <c r="F987" i="3"/>
  <c r="E987" i="3"/>
  <c r="D987" i="3"/>
  <c r="C987" i="3"/>
  <c r="B987" i="3"/>
  <c r="P986" i="3"/>
  <c r="O986" i="3"/>
  <c r="N986" i="3"/>
  <c r="M986" i="3"/>
  <c r="L986" i="3"/>
  <c r="K986" i="3"/>
  <c r="J986" i="3"/>
  <c r="I986" i="3"/>
  <c r="H986" i="3"/>
  <c r="G986" i="3"/>
  <c r="F986" i="3"/>
  <c r="E986" i="3"/>
  <c r="D986" i="3"/>
  <c r="C986" i="3"/>
  <c r="B986" i="3"/>
  <c r="P983" i="3"/>
  <c r="O983" i="3"/>
  <c r="N983" i="3"/>
  <c r="M983" i="3"/>
  <c r="L983" i="3"/>
  <c r="K983" i="3"/>
  <c r="J983" i="3"/>
  <c r="I983" i="3"/>
  <c r="H983" i="3"/>
  <c r="G983" i="3"/>
  <c r="F983" i="3"/>
  <c r="E983" i="3"/>
  <c r="D983" i="3"/>
  <c r="C983" i="3"/>
  <c r="B983" i="3"/>
  <c r="P980" i="3"/>
  <c r="O980" i="3"/>
  <c r="N980" i="3"/>
  <c r="M980" i="3"/>
  <c r="L980" i="3"/>
  <c r="O428" i="7"/>
  <c r="O53" i="4" s="1"/>
  <c r="J428" i="7"/>
  <c r="D428" i="7"/>
  <c r="C428" i="7"/>
  <c r="B428" i="7"/>
  <c r="O427" i="7"/>
  <c r="J427" i="7"/>
  <c r="F427" i="7"/>
  <c r="K427" i="7" s="1"/>
  <c r="O426" i="7"/>
  <c r="J426" i="7"/>
  <c r="F426" i="7"/>
  <c r="K426" i="7" s="1"/>
  <c r="F425" i="7"/>
  <c r="O424" i="7"/>
  <c r="J424" i="7"/>
  <c r="F424" i="7"/>
  <c r="O423" i="7"/>
  <c r="J423" i="7"/>
  <c r="F423" i="7"/>
  <c r="K423" i="7" s="1"/>
  <c r="O422" i="7"/>
  <c r="J422" i="7"/>
  <c r="F422" i="7"/>
  <c r="O421" i="7"/>
  <c r="J421" i="7"/>
  <c r="F421" i="7"/>
  <c r="K421" i="7" s="1"/>
  <c r="F420" i="7"/>
  <c r="O419" i="7"/>
  <c r="J419" i="7"/>
  <c r="F419" i="7"/>
  <c r="K419" i="7" s="1"/>
  <c r="O418" i="7"/>
  <c r="J418" i="7"/>
  <c r="K418" i="7" s="1"/>
  <c r="O417" i="7"/>
  <c r="J417" i="7"/>
  <c r="F417" i="7"/>
  <c r="K417" i="7" s="1"/>
  <c r="O416" i="7"/>
  <c r="J416" i="7"/>
  <c r="F416" i="7"/>
  <c r="O415" i="7"/>
  <c r="J415" i="7"/>
  <c r="F415" i="7"/>
  <c r="K415" i="7" s="1"/>
  <c r="O414" i="7"/>
  <c r="J414" i="7"/>
  <c r="F414" i="7"/>
  <c r="N334" i="13"/>
  <c r="N419" i="5"/>
  <c r="N422" i="5"/>
  <c r="N423" i="5"/>
  <c r="N426" i="5"/>
  <c r="N432" i="5"/>
  <c r="N436" i="5"/>
  <c r="N413" i="5"/>
  <c r="L17" i="12"/>
  <c r="N389" i="5"/>
  <c r="N390" i="5"/>
  <c r="N391" i="5"/>
  <c r="N382" i="5"/>
  <c r="N383" i="5"/>
  <c r="N384" i="5"/>
  <c r="N385" i="5"/>
  <c r="N386" i="5"/>
  <c r="N387" i="5"/>
  <c r="N388" i="5"/>
  <c r="N381" i="5"/>
  <c r="N62" i="5"/>
  <c r="N63" i="5"/>
  <c r="N61" i="5"/>
  <c r="N56" i="5"/>
  <c r="N57" i="5"/>
  <c r="N58" i="5"/>
  <c r="N59" i="5"/>
  <c r="N60" i="5"/>
  <c r="N51" i="5"/>
  <c r="N52" i="5"/>
  <c r="N53" i="5"/>
  <c r="N54" i="5"/>
  <c r="N55" i="5"/>
  <c r="N48" i="5"/>
  <c r="N49" i="5"/>
  <c r="N50" i="5"/>
  <c r="N44" i="5"/>
  <c r="N45" i="5"/>
  <c r="N46" i="5"/>
  <c r="N47" i="5"/>
  <c r="N41" i="5"/>
  <c r="N42" i="5"/>
  <c r="N40" i="5"/>
  <c r="N333" i="13"/>
  <c r="M165" i="7"/>
  <c r="L165" i="7"/>
  <c r="L516" i="3" s="1"/>
  <c r="N152" i="7"/>
  <c r="N155" i="7"/>
  <c r="N156" i="7"/>
  <c r="N157" i="7"/>
  <c r="N158" i="7"/>
  <c r="N159" i="7"/>
  <c r="N162" i="7"/>
  <c r="N151" i="7"/>
  <c r="D136" i="14"/>
  <c r="B136" i="14"/>
  <c r="F130" i="14"/>
  <c r="K130" i="14" s="1"/>
  <c r="C53" i="4" l="1"/>
  <c r="C980" i="3"/>
  <c r="C990" i="3" s="1"/>
  <c r="J980" i="3"/>
  <c r="J53" i="4"/>
  <c r="K414" i="7"/>
  <c r="K416" i="7"/>
  <c r="K422" i="7"/>
  <c r="K424" i="7"/>
  <c r="B980" i="3"/>
  <c r="B53" i="4"/>
  <c r="D53" i="4"/>
  <c r="D980" i="3"/>
  <c r="D990" i="3" s="1"/>
  <c r="B990" i="3"/>
  <c r="J990" i="3"/>
  <c r="N990" i="3"/>
  <c r="G990" i="3"/>
  <c r="O990" i="3"/>
  <c r="H990" i="3"/>
  <c r="L990" i="3"/>
  <c r="P990" i="3"/>
  <c r="E990" i="3"/>
  <c r="I990" i="3"/>
  <c r="M990" i="3"/>
  <c r="F428" i="7"/>
  <c r="F980" i="3" s="1"/>
  <c r="F990" i="3" s="1"/>
  <c r="C82" i="3"/>
  <c r="D82" i="3"/>
  <c r="E82" i="3"/>
  <c r="G82" i="3"/>
  <c r="H82" i="3"/>
  <c r="I82" i="3"/>
  <c r="J82" i="3"/>
  <c r="L82" i="3"/>
  <c r="M82" i="3"/>
  <c r="N82" i="3"/>
  <c r="O82" i="3"/>
  <c r="P82" i="3"/>
  <c r="M308" i="3"/>
  <c r="F241" i="11"/>
  <c r="K241" i="11" s="1"/>
  <c r="F242" i="11"/>
  <c r="K242" i="11" s="1"/>
  <c r="F224" i="11"/>
  <c r="F82" i="3" s="1"/>
  <c r="F225" i="11"/>
  <c r="K225" i="11" s="1"/>
  <c r="F226" i="11"/>
  <c r="K226" i="11" s="1"/>
  <c r="F227" i="11"/>
  <c r="K227" i="11" s="1"/>
  <c r="O32" i="11"/>
  <c r="O105" i="3" s="1"/>
  <c r="J28" i="11"/>
  <c r="J32" i="11" s="1"/>
  <c r="J105" i="3" s="1"/>
  <c r="K28" i="11" l="1"/>
  <c r="K428" i="7"/>
  <c r="F53" i="4"/>
  <c r="K224" i="11"/>
  <c r="K82" i="3" s="1"/>
  <c r="N677" i="5"/>
  <c r="N560" i="5"/>
  <c r="N559" i="5"/>
  <c r="N554" i="5"/>
  <c r="N558" i="5"/>
  <c r="N551" i="5"/>
  <c r="N543" i="5"/>
  <c r="N544" i="5"/>
  <c r="N542" i="5"/>
  <c r="N539" i="5"/>
  <c r="N537" i="5"/>
  <c r="N550" i="5"/>
  <c r="N536" i="5"/>
  <c r="K53" i="4" l="1"/>
  <c r="K980" i="3"/>
  <c r="K990" i="3" s="1"/>
  <c r="N134" i="5"/>
  <c r="N135" i="5"/>
  <c r="N133" i="5"/>
  <c r="N71" i="5"/>
  <c r="B82" i="3"/>
  <c r="P243" i="11"/>
  <c r="P308" i="3" s="1"/>
  <c r="O243" i="11"/>
  <c r="O308" i="3" s="1"/>
  <c r="L243" i="11"/>
  <c r="L308" i="3" s="1"/>
  <c r="I243" i="11"/>
  <c r="I308" i="3" s="1"/>
  <c r="H243" i="11"/>
  <c r="H308" i="3" s="1"/>
  <c r="G243" i="11"/>
  <c r="E243" i="11"/>
  <c r="E308" i="3" s="1"/>
  <c r="D243" i="11"/>
  <c r="D308" i="3" s="1"/>
  <c r="C243" i="11"/>
  <c r="C308" i="3" s="1"/>
  <c r="B243" i="11"/>
  <c r="B308" i="3" s="1"/>
  <c r="N234" i="11"/>
  <c r="N243" i="11" s="1"/>
  <c r="N308" i="3" s="1"/>
  <c r="F234" i="11"/>
  <c r="K234" i="11" s="1"/>
  <c r="P228" i="11"/>
  <c r="O228" i="11"/>
  <c r="L228" i="11"/>
  <c r="I228" i="11"/>
  <c r="H228" i="11"/>
  <c r="G228" i="11"/>
  <c r="E228" i="11"/>
  <c r="D228" i="11"/>
  <c r="C228" i="11"/>
  <c r="B228" i="11"/>
  <c r="N219" i="11"/>
  <c r="N228" i="11" s="1"/>
  <c r="F219" i="11"/>
  <c r="K219" i="11" s="1"/>
  <c r="J228" i="11" l="1"/>
  <c r="J243" i="11"/>
  <c r="J308" i="3" s="1"/>
  <c r="G308" i="3"/>
  <c r="F243" i="11"/>
  <c r="F228" i="11"/>
  <c r="K228" i="11"/>
  <c r="K243" i="11" l="1"/>
  <c r="K308" i="3" s="1"/>
  <c r="F308" i="3"/>
  <c r="P111" i="16"/>
  <c r="N665" i="5"/>
  <c r="N666" i="5"/>
  <c r="N667" i="5"/>
  <c r="N668" i="5"/>
  <c r="N669" i="5"/>
  <c r="N670" i="5"/>
  <c r="N671" i="5"/>
  <c r="N673" i="5"/>
  <c r="N674" i="5"/>
  <c r="N675" i="5"/>
  <c r="N676" i="5"/>
  <c r="N678" i="5"/>
  <c r="N679" i="5"/>
  <c r="N680" i="5"/>
  <c r="N681" i="5"/>
  <c r="N682" i="5"/>
  <c r="N683" i="5"/>
  <c r="N684" i="5"/>
  <c r="N664" i="5"/>
  <c r="N144" i="5" l="1"/>
  <c r="N146" i="5"/>
  <c r="N148" i="5"/>
  <c r="N149" i="5"/>
  <c r="N150" i="5"/>
  <c r="N151" i="5"/>
  <c r="N152" i="5"/>
  <c r="N153" i="5"/>
  <c r="N154" i="5"/>
  <c r="N155" i="5"/>
  <c r="N156" i="5"/>
  <c r="N157" i="5"/>
  <c r="N283" i="7"/>
  <c r="M817" i="3"/>
  <c r="P174" i="14"/>
  <c r="P817" i="3" s="1"/>
  <c r="N174" i="14"/>
  <c r="L174" i="14"/>
  <c r="L817" i="3" s="1"/>
  <c r="I174" i="14"/>
  <c r="I817" i="3" s="1"/>
  <c r="H174" i="14"/>
  <c r="H817" i="3" s="1"/>
  <c r="G174" i="14"/>
  <c r="E174" i="14"/>
  <c r="E817" i="3" s="1"/>
  <c r="D174" i="14"/>
  <c r="D817" i="3" s="1"/>
  <c r="C174" i="14"/>
  <c r="C817" i="3" s="1"/>
  <c r="B174" i="14"/>
  <c r="B817" i="3" s="1"/>
  <c r="J169" i="14"/>
  <c r="K169" i="14"/>
  <c r="N60" i="10"/>
  <c r="N50" i="10"/>
  <c r="N51" i="10"/>
  <c r="N52" i="10"/>
  <c r="N53" i="10"/>
  <c r="N54" i="10"/>
  <c r="N55" i="10"/>
  <c r="N56" i="10"/>
  <c r="N57" i="10"/>
  <c r="N58" i="10"/>
  <c r="N59" i="10"/>
  <c r="N61" i="10"/>
  <c r="N62" i="10"/>
  <c r="N49" i="10"/>
  <c r="N94" i="5"/>
  <c r="N90" i="5"/>
  <c r="N86" i="5"/>
  <c r="N85" i="5"/>
  <c r="N73" i="5"/>
  <c r="N72" i="5"/>
  <c r="N108" i="16"/>
  <c r="N110" i="16"/>
  <c r="N107" i="16"/>
  <c r="N106" i="16"/>
  <c r="P185" i="7"/>
  <c r="N176" i="7"/>
  <c r="N179" i="7"/>
  <c r="N181" i="7"/>
  <c r="N183" i="7"/>
  <c r="N173" i="7"/>
  <c r="N51" i="7"/>
  <c r="N54" i="7"/>
  <c r="N55" i="7"/>
  <c r="N49" i="7"/>
  <c r="N36" i="7"/>
  <c r="N30" i="7"/>
  <c r="N54" i="13"/>
  <c r="N55" i="13"/>
  <c r="N50" i="13"/>
  <c r="N138" i="10"/>
  <c r="N139" i="10"/>
  <c r="N140" i="10"/>
  <c r="N141" i="10"/>
  <c r="N143" i="10"/>
  <c r="N144" i="10"/>
  <c r="N136" i="10"/>
  <c r="N135" i="10"/>
  <c r="P105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91" i="10"/>
  <c r="N72" i="7"/>
  <c r="N73" i="7"/>
  <c r="N74" i="7"/>
  <c r="N75" i="7"/>
  <c r="N76" i="7"/>
  <c r="N77" i="7"/>
  <c r="N78" i="7"/>
  <c r="N79" i="7"/>
  <c r="N80" i="7"/>
  <c r="N81" i="7"/>
  <c r="P26" i="14"/>
  <c r="J174" i="14" l="1"/>
  <c r="J817" i="3" s="1"/>
  <c r="G817" i="3"/>
  <c r="O174" i="14"/>
  <c r="O817" i="3" s="1"/>
  <c r="N817" i="3"/>
  <c r="F174" i="14"/>
  <c r="F817" i="3" s="1"/>
  <c r="K174" i="14"/>
  <c r="K817" i="3" s="1"/>
  <c r="N14" i="16"/>
  <c r="N15" i="16"/>
  <c r="N16" i="16"/>
  <c r="N17" i="16"/>
  <c r="N18" i="16"/>
  <c r="N19" i="16"/>
  <c r="N20" i="16"/>
  <c r="N21" i="16"/>
  <c r="N13" i="16"/>
  <c r="N59" i="14"/>
  <c r="N61" i="14"/>
  <c r="N58" i="14"/>
  <c r="N24" i="14"/>
  <c r="N21" i="14"/>
  <c r="N22" i="14"/>
  <c r="N20" i="14"/>
  <c r="N74" i="12"/>
  <c r="N69" i="12"/>
  <c r="N70" i="12"/>
  <c r="N71" i="12"/>
  <c r="N72" i="12"/>
  <c r="N73" i="12"/>
  <c r="N75" i="12"/>
  <c r="N76" i="12"/>
  <c r="N68" i="12"/>
  <c r="N141" i="5"/>
  <c r="N142" i="5"/>
  <c r="N136" i="5"/>
  <c r="N137" i="5"/>
  <c r="N138" i="5"/>
  <c r="N139" i="5"/>
  <c r="N140" i="5"/>
  <c r="P82" i="7" l="1"/>
  <c r="P97" i="13"/>
  <c r="P125" i="10" l="1"/>
  <c r="N148" i="16"/>
  <c r="N147" i="16"/>
  <c r="N146" i="16"/>
  <c r="N145" i="16"/>
  <c r="N144" i="16"/>
  <c r="N142" i="16"/>
  <c r="N139" i="16"/>
  <c r="N56" i="15"/>
  <c r="N51" i="15"/>
  <c r="N49" i="14"/>
  <c r="N48" i="14"/>
  <c r="N47" i="14"/>
  <c r="N46" i="14"/>
  <c r="N45" i="14"/>
  <c r="N37" i="14"/>
  <c r="N36" i="14"/>
  <c r="N35" i="14"/>
  <c r="N34" i="14"/>
  <c r="N33" i="14"/>
  <c r="N32" i="14"/>
  <c r="N94" i="13"/>
  <c r="N93" i="13"/>
  <c r="N91" i="13"/>
  <c r="N90" i="13"/>
  <c r="N74" i="11"/>
  <c r="N68" i="11"/>
  <c r="N123" i="10"/>
  <c r="N122" i="10"/>
  <c r="N120" i="10"/>
  <c r="N119" i="10"/>
  <c r="N118" i="10"/>
  <c r="N117" i="10"/>
  <c r="N115" i="10"/>
  <c r="N114" i="10"/>
  <c r="N113" i="10"/>
  <c r="N112" i="10"/>
  <c r="N111" i="10"/>
  <c r="N69" i="7"/>
  <c r="N68" i="7"/>
  <c r="N153" i="16" l="1"/>
  <c r="N292" i="3" s="1"/>
  <c r="N10" i="5"/>
  <c r="N11" i="5"/>
  <c r="N13" i="5"/>
  <c r="N14" i="5"/>
  <c r="N15" i="5"/>
  <c r="N16" i="5"/>
  <c r="N17" i="5"/>
  <c r="N18" i="5"/>
  <c r="N19" i="5"/>
  <c r="N20" i="5"/>
  <c r="N21" i="5"/>
  <c r="N23" i="5"/>
  <c r="N24" i="5"/>
  <c r="N25" i="5"/>
  <c r="N26" i="5"/>
  <c r="N28" i="5"/>
  <c r="N29" i="5"/>
  <c r="N30" i="5"/>
  <c r="N31" i="5"/>
  <c r="N32" i="5"/>
  <c r="N9" i="5"/>
  <c r="N53" i="11"/>
  <c r="N123" i="16"/>
  <c r="F208" i="12"/>
  <c r="K208" i="12" s="1"/>
  <c r="F209" i="12"/>
  <c r="K209" i="12" s="1"/>
  <c r="F210" i="12"/>
  <c r="K210" i="12" s="1"/>
  <c r="P215" i="12"/>
  <c r="P878" i="3" s="1"/>
  <c r="O215" i="12"/>
  <c r="O878" i="3" s="1"/>
  <c r="N215" i="12"/>
  <c r="N878" i="3" s="1"/>
  <c r="M215" i="12"/>
  <c r="M878" i="3" s="1"/>
  <c r="L215" i="12"/>
  <c r="L878" i="3" s="1"/>
  <c r="I215" i="12"/>
  <c r="I878" i="3" s="1"/>
  <c r="H215" i="12"/>
  <c r="H878" i="3" s="1"/>
  <c r="G215" i="12"/>
  <c r="G878" i="3" s="1"/>
  <c r="E215" i="12"/>
  <c r="E878" i="3" s="1"/>
  <c r="D215" i="12"/>
  <c r="D878" i="3" s="1"/>
  <c r="C215" i="12"/>
  <c r="C878" i="3" s="1"/>
  <c r="B215" i="12"/>
  <c r="B878" i="3" s="1"/>
  <c r="J213" i="12"/>
  <c r="F213" i="12"/>
  <c r="F212" i="12"/>
  <c r="K212" i="12" s="1"/>
  <c r="J211" i="12"/>
  <c r="F211" i="12"/>
  <c r="F207" i="12"/>
  <c r="C440" i="13"/>
  <c r="C434" i="10"/>
  <c r="C939" i="3" s="1"/>
  <c r="C413" i="10"/>
  <c r="C392" i="10"/>
  <c r="D392" i="10"/>
  <c r="E958" i="3"/>
  <c r="G958" i="3"/>
  <c r="H958" i="3"/>
  <c r="I958" i="3"/>
  <c r="L958" i="3"/>
  <c r="M958" i="3"/>
  <c r="N958" i="3"/>
  <c r="P958" i="3"/>
  <c r="O407" i="7"/>
  <c r="O958" i="3" s="1"/>
  <c r="O968" i="3" s="1"/>
  <c r="O52" i="4" s="1"/>
  <c r="J407" i="7"/>
  <c r="J958" i="3" s="1"/>
  <c r="D407" i="7"/>
  <c r="D958" i="3" s="1"/>
  <c r="C407" i="7"/>
  <c r="B407" i="7"/>
  <c r="B958" i="3" s="1"/>
  <c r="O406" i="7"/>
  <c r="J406" i="7"/>
  <c r="F406" i="7"/>
  <c r="O405" i="7"/>
  <c r="J405" i="7"/>
  <c r="F405" i="7"/>
  <c r="F404" i="7"/>
  <c r="O403" i="7"/>
  <c r="J403" i="7"/>
  <c r="F403" i="7"/>
  <c r="O402" i="7"/>
  <c r="J402" i="7"/>
  <c r="F402" i="7"/>
  <c r="O401" i="7"/>
  <c r="J401" i="7"/>
  <c r="F401" i="7"/>
  <c r="O400" i="7"/>
  <c r="J400" i="7"/>
  <c r="F400" i="7"/>
  <c r="F399" i="7"/>
  <c r="O398" i="7"/>
  <c r="J398" i="7"/>
  <c r="F398" i="7"/>
  <c r="O397" i="7"/>
  <c r="J397" i="7"/>
  <c r="F397" i="7"/>
  <c r="O396" i="7"/>
  <c r="J396" i="7"/>
  <c r="F396" i="7"/>
  <c r="O395" i="7"/>
  <c r="J395" i="7"/>
  <c r="F395" i="7"/>
  <c r="O394" i="7"/>
  <c r="J394" i="7"/>
  <c r="F394" i="7"/>
  <c r="O393" i="7"/>
  <c r="J393" i="7"/>
  <c r="F393" i="7"/>
  <c r="A950" i="3"/>
  <c r="P967" i="3"/>
  <c r="O967" i="3"/>
  <c r="N967" i="3"/>
  <c r="M967" i="3"/>
  <c r="L967" i="3"/>
  <c r="K967" i="3"/>
  <c r="J967" i="3"/>
  <c r="I967" i="3"/>
  <c r="H967" i="3"/>
  <c r="G967" i="3"/>
  <c r="F967" i="3"/>
  <c r="E967" i="3"/>
  <c r="D967" i="3"/>
  <c r="C967" i="3"/>
  <c r="B967" i="3"/>
  <c r="P965" i="3"/>
  <c r="O965" i="3"/>
  <c r="N965" i="3"/>
  <c r="M965" i="3"/>
  <c r="L965" i="3"/>
  <c r="K965" i="3"/>
  <c r="J965" i="3"/>
  <c r="I965" i="3"/>
  <c r="H965" i="3"/>
  <c r="G965" i="3"/>
  <c r="F965" i="3"/>
  <c r="E965" i="3"/>
  <c r="D965" i="3"/>
  <c r="C965" i="3"/>
  <c r="B965" i="3"/>
  <c r="P964" i="3"/>
  <c r="O964" i="3"/>
  <c r="N964" i="3"/>
  <c r="M964" i="3"/>
  <c r="L964" i="3"/>
  <c r="K964" i="3"/>
  <c r="J964" i="3"/>
  <c r="I964" i="3"/>
  <c r="H964" i="3"/>
  <c r="G964" i="3"/>
  <c r="F964" i="3"/>
  <c r="E964" i="3"/>
  <c r="D964" i="3"/>
  <c r="C964" i="3"/>
  <c r="B964" i="3"/>
  <c r="P961" i="3"/>
  <c r="O961" i="3"/>
  <c r="N961" i="3"/>
  <c r="M961" i="3"/>
  <c r="L961" i="3"/>
  <c r="K961" i="3"/>
  <c r="J961" i="3"/>
  <c r="I961" i="3"/>
  <c r="H961" i="3"/>
  <c r="G961" i="3"/>
  <c r="F961" i="3"/>
  <c r="E961" i="3"/>
  <c r="D961" i="3"/>
  <c r="C961" i="3"/>
  <c r="B961" i="3"/>
  <c r="M192" i="3"/>
  <c r="P192" i="3"/>
  <c r="M872" i="3"/>
  <c r="P780" i="5"/>
  <c r="P872" i="3" s="1"/>
  <c r="N780" i="5"/>
  <c r="N872" i="3" s="1"/>
  <c r="L780" i="5"/>
  <c r="L872" i="3" s="1"/>
  <c r="I780" i="5"/>
  <c r="I872" i="3" s="1"/>
  <c r="H780" i="5"/>
  <c r="H872" i="3" s="1"/>
  <c r="G780" i="5"/>
  <c r="G872" i="3" s="1"/>
  <c r="E780" i="5"/>
  <c r="E872" i="3" s="1"/>
  <c r="D780" i="5"/>
  <c r="D872" i="3" s="1"/>
  <c r="C780" i="5"/>
  <c r="B780" i="5"/>
  <c r="B872" i="3" s="1"/>
  <c r="O779" i="5"/>
  <c r="J779" i="5"/>
  <c r="F779" i="5"/>
  <c r="O778" i="5"/>
  <c r="J778" i="5"/>
  <c r="F778" i="5"/>
  <c r="O776" i="5"/>
  <c r="J776" i="5"/>
  <c r="F776" i="5"/>
  <c r="O775" i="5"/>
  <c r="J775" i="5"/>
  <c r="F775" i="5"/>
  <c r="O773" i="5"/>
  <c r="J773" i="5"/>
  <c r="F773" i="5"/>
  <c r="O772" i="5"/>
  <c r="J772" i="5"/>
  <c r="F772" i="5"/>
  <c r="O771" i="5"/>
  <c r="J771" i="5"/>
  <c r="F771" i="5"/>
  <c r="O770" i="5"/>
  <c r="J770" i="5"/>
  <c r="F770" i="5"/>
  <c r="O769" i="5"/>
  <c r="J769" i="5"/>
  <c r="F769" i="5"/>
  <c r="O768" i="5"/>
  <c r="J768" i="5"/>
  <c r="F768" i="5"/>
  <c r="O767" i="5"/>
  <c r="J767" i="5"/>
  <c r="F767" i="5"/>
  <c r="O766" i="5"/>
  <c r="J766" i="5"/>
  <c r="F766" i="5"/>
  <c r="O765" i="5"/>
  <c r="J765" i="5"/>
  <c r="F765" i="5"/>
  <c r="O764" i="5"/>
  <c r="J764" i="5"/>
  <c r="F764" i="5"/>
  <c r="O763" i="5"/>
  <c r="J763" i="5"/>
  <c r="F763" i="5"/>
  <c r="O762" i="5"/>
  <c r="J762" i="5"/>
  <c r="F762" i="5"/>
  <c r="O761" i="5"/>
  <c r="J761" i="5"/>
  <c r="F761" i="5"/>
  <c r="O760" i="5"/>
  <c r="J760" i="5"/>
  <c r="F760" i="5"/>
  <c r="O759" i="5"/>
  <c r="J759" i="5"/>
  <c r="F759" i="5"/>
  <c r="O758" i="5"/>
  <c r="J758" i="5"/>
  <c r="F758" i="5"/>
  <c r="O757" i="5"/>
  <c r="J757" i="5"/>
  <c r="F757" i="5"/>
  <c r="O756" i="5"/>
  <c r="J756" i="5"/>
  <c r="F756" i="5"/>
  <c r="O755" i="5"/>
  <c r="J755" i="5"/>
  <c r="F755" i="5"/>
  <c r="E939" i="3"/>
  <c r="G939" i="3"/>
  <c r="H939" i="3"/>
  <c r="I939" i="3"/>
  <c r="M939" i="3"/>
  <c r="P939" i="3"/>
  <c r="N434" i="10"/>
  <c r="N939" i="3" s="1"/>
  <c r="L434" i="10"/>
  <c r="L939" i="3" s="1"/>
  <c r="D434" i="10"/>
  <c r="D939" i="3" s="1"/>
  <c r="B434" i="10"/>
  <c r="B939" i="3" s="1"/>
  <c r="J433" i="10"/>
  <c r="F433" i="10"/>
  <c r="J432" i="10"/>
  <c r="F432" i="10"/>
  <c r="O431" i="10"/>
  <c r="J431" i="10"/>
  <c r="F431" i="10"/>
  <c r="J430" i="10"/>
  <c r="F430" i="10"/>
  <c r="J429" i="10"/>
  <c r="F429" i="10"/>
  <c r="J428" i="10"/>
  <c r="F428" i="10"/>
  <c r="J427" i="10"/>
  <c r="F427" i="10"/>
  <c r="J426" i="10"/>
  <c r="F426" i="10"/>
  <c r="J425" i="10"/>
  <c r="F425" i="10"/>
  <c r="J424" i="10"/>
  <c r="F424" i="10"/>
  <c r="J423" i="10"/>
  <c r="F423" i="10"/>
  <c r="J422" i="10"/>
  <c r="F422" i="10"/>
  <c r="J421" i="10"/>
  <c r="F421" i="10"/>
  <c r="J420" i="10"/>
  <c r="F420" i="10"/>
  <c r="M200" i="3"/>
  <c r="P200" i="3"/>
  <c r="E936" i="3"/>
  <c r="G936" i="3"/>
  <c r="H936" i="3"/>
  <c r="I936" i="3"/>
  <c r="L936" i="3"/>
  <c r="M936" i="3"/>
  <c r="N936" i="3"/>
  <c r="P936" i="3"/>
  <c r="O386" i="7"/>
  <c r="O936" i="3" s="1"/>
  <c r="J386" i="7"/>
  <c r="J936" i="3" s="1"/>
  <c r="D386" i="7"/>
  <c r="D936" i="3" s="1"/>
  <c r="C386" i="7"/>
  <c r="B386" i="7"/>
  <c r="B936" i="3" s="1"/>
  <c r="O385" i="7"/>
  <c r="J385" i="7"/>
  <c r="F385" i="7"/>
  <c r="O384" i="7"/>
  <c r="J384" i="7"/>
  <c r="F384" i="7"/>
  <c r="F383" i="7"/>
  <c r="O382" i="7"/>
  <c r="J382" i="7"/>
  <c r="F382" i="7"/>
  <c r="O381" i="7"/>
  <c r="J381" i="7"/>
  <c r="F381" i="7"/>
  <c r="O380" i="7"/>
  <c r="J380" i="7"/>
  <c r="F380" i="7"/>
  <c r="O379" i="7"/>
  <c r="J379" i="7"/>
  <c r="F379" i="7"/>
  <c r="F378" i="7"/>
  <c r="O377" i="7"/>
  <c r="J377" i="7"/>
  <c r="F377" i="7"/>
  <c r="O376" i="7"/>
  <c r="J376" i="7"/>
  <c r="F376" i="7"/>
  <c r="O375" i="7"/>
  <c r="J375" i="7"/>
  <c r="F375" i="7"/>
  <c r="O374" i="7"/>
  <c r="J374" i="7"/>
  <c r="F374" i="7"/>
  <c r="O373" i="7"/>
  <c r="J373" i="7"/>
  <c r="F373" i="7"/>
  <c r="O372" i="7"/>
  <c r="J372" i="7"/>
  <c r="F372" i="7"/>
  <c r="M943" i="3"/>
  <c r="P161" i="14"/>
  <c r="P943" i="3" s="1"/>
  <c r="N161" i="14"/>
  <c r="N943" i="3" s="1"/>
  <c r="L161" i="14"/>
  <c r="L943" i="3" s="1"/>
  <c r="I161" i="14"/>
  <c r="I943" i="3" s="1"/>
  <c r="H161" i="14"/>
  <c r="H943" i="3" s="1"/>
  <c r="G161" i="14"/>
  <c r="E161" i="14"/>
  <c r="E943" i="3" s="1"/>
  <c r="D161" i="14"/>
  <c r="D943" i="3" s="1"/>
  <c r="C161" i="14"/>
  <c r="B161" i="14"/>
  <c r="B943" i="3" s="1"/>
  <c r="O156" i="14"/>
  <c r="J156" i="14"/>
  <c r="F156" i="14"/>
  <c r="M879" i="3"/>
  <c r="F396" i="13"/>
  <c r="K396" i="13" s="1"/>
  <c r="M942" i="3"/>
  <c r="F457" i="13"/>
  <c r="K457" i="13" s="1"/>
  <c r="P945" i="3"/>
  <c r="O945" i="3"/>
  <c r="N945" i="3"/>
  <c r="M945" i="3"/>
  <c r="L945" i="3"/>
  <c r="K945" i="3"/>
  <c r="B945" i="3"/>
  <c r="A907" i="3"/>
  <c r="P462" i="13"/>
  <c r="P942" i="3" s="1"/>
  <c r="N462" i="13"/>
  <c r="N942" i="3" s="1"/>
  <c r="L462" i="13"/>
  <c r="L942" i="3" s="1"/>
  <c r="I462" i="13"/>
  <c r="I942" i="3" s="1"/>
  <c r="H462" i="13"/>
  <c r="H942" i="3" s="1"/>
  <c r="G462" i="13"/>
  <c r="E462" i="13"/>
  <c r="E942" i="3" s="1"/>
  <c r="D462" i="13"/>
  <c r="D942" i="3" s="1"/>
  <c r="C462" i="13"/>
  <c r="C942" i="3" s="1"/>
  <c r="B462" i="13"/>
  <c r="B942" i="3" s="1"/>
  <c r="O459" i="13"/>
  <c r="J459" i="13"/>
  <c r="F459" i="13"/>
  <c r="O458" i="13"/>
  <c r="J458" i="13"/>
  <c r="F458" i="13"/>
  <c r="O456" i="13"/>
  <c r="J456" i="13"/>
  <c r="F456" i="13"/>
  <c r="O455" i="13"/>
  <c r="J455" i="13"/>
  <c r="F455" i="13"/>
  <c r="O454" i="13"/>
  <c r="J454" i="13"/>
  <c r="F454" i="13"/>
  <c r="O453" i="13"/>
  <c r="J453" i="13"/>
  <c r="F453" i="13"/>
  <c r="F452" i="13"/>
  <c r="F451" i="13"/>
  <c r="F450" i="13"/>
  <c r="F449" i="13"/>
  <c r="M238" i="3"/>
  <c r="P238" i="3"/>
  <c r="L748" i="5"/>
  <c r="I748" i="5"/>
  <c r="I238" i="3" s="1"/>
  <c r="H748" i="5"/>
  <c r="H238" i="3" s="1"/>
  <c r="G748" i="5"/>
  <c r="E748" i="5"/>
  <c r="E238" i="3" s="1"/>
  <c r="D748" i="5"/>
  <c r="D238" i="3" s="1"/>
  <c r="C748" i="5"/>
  <c r="B748" i="5"/>
  <c r="B238" i="3" s="1"/>
  <c r="J747" i="5"/>
  <c r="J746" i="5"/>
  <c r="F746" i="5"/>
  <c r="J744" i="5"/>
  <c r="F744" i="5"/>
  <c r="J743" i="5"/>
  <c r="F743" i="5"/>
  <c r="J741" i="5"/>
  <c r="F741" i="5"/>
  <c r="J740" i="5"/>
  <c r="F740" i="5"/>
  <c r="J739" i="5"/>
  <c r="F739" i="5"/>
  <c r="J738" i="5"/>
  <c r="F738" i="5"/>
  <c r="J737" i="5"/>
  <c r="F737" i="5"/>
  <c r="J736" i="5"/>
  <c r="F736" i="5"/>
  <c r="J735" i="5"/>
  <c r="F735" i="5"/>
  <c r="J734" i="5"/>
  <c r="F734" i="5"/>
  <c r="J733" i="5"/>
  <c r="F733" i="5"/>
  <c r="J732" i="5"/>
  <c r="F732" i="5"/>
  <c r="J731" i="5"/>
  <c r="F731" i="5"/>
  <c r="J730" i="5"/>
  <c r="F730" i="5"/>
  <c r="J729" i="5"/>
  <c r="F729" i="5"/>
  <c r="J728" i="5"/>
  <c r="F728" i="5"/>
  <c r="J727" i="5"/>
  <c r="F727" i="5"/>
  <c r="J726" i="5"/>
  <c r="F726" i="5"/>
  <c r="J725" i="5"/>
  <c r="F725" i="5"/>
  <c r="J724" i="5"/>
  <c r="F724" i="5"/>
  <c r="J723" i="5"/>
  <c r="F723" i="5"/>
  <c r="L238" i="3" l="1"/>
  <c r="K758" i="5"/>
  <c r="K762" i="5"/>
  <c r="K766" i="5"/>
  <c r="K770" i="5"/>
  <c r="K775" i="5"/>
  <c r="K374" i="7"/>
  <c r="K380" i="7"/>
  <c r="K432" i="10"/>
  <c r="K756" i="5"/>
  <c r="K760" i="5"/>
  <c r="K764" i="5"/>
  <c r="K768" i="5"/>
  <c r="K772" i="5"/>
  <c r="K723" i="5"/>
  <c r="K727" i="5"/>
  <c r="J161" i="14"/>
  <c r="J943" i="3" s="1"/>
  <c r="K372" i="7"/>
  <c r="K376" i="7"/>
  <c r="K382" i="7"/>
  <c r="K384" i="7"/>
  <c r="K455" i="13"/>
  <c r="K778" i="5"/>
  <c r="N968" i="3"/>
  <c r="N52" i="4" s="1"/>
  <c r="I968" i="3"/>
  <c r="I52" i="4" s="1"/>
  <c r="K726" i="5"/>
  <c r="K730" i="5"/>
  <c r="K734" i="5"/>
  <c r="K738" i="5"/>
  <c r="K743" i="5"/>
  <c r="M946" i="3"/>
  <c r="M51" i="4" s="1"/>
  <c r="K737" i="5"/>
  <c r="K741" i="5"/>
  <c r="K747" i="5"/>
  <c r="K454" i="13"/>
  <c r="K459" i="13"/>
  <c r="K422" i="10"/>
  <c r="P968" i="3"/>
  <c r="P52" i="4" s="1"/>
  <c r="K731" i="5"/>
  <c r="K735" i="5"/>
  <c r="K739" i="5"/>
  <c r="K744" i="5"/>
  <c r="K156" i="14"/>
  <c r="G943" i="3"/>
  <c r="K373" i="7"/>
  <c r="K377" i="7"/>
  <c r="K379" i="7"/>
  <c r="K385" i="7"/>
  <c r="K421" i="10"/>
  <c r="J748" i="5"/>
  <c r="J238" i="3" s="1"/>
  <c r="G238" i="3"/>
  <c r="D968" i="3"/>
  <c r="D52" i="4" s="1"/>
  <c r="H968" i="3"/>
  <c r="H52" i="4" s="1"/>
  <c r="J968" i="3"/>
  <c r="J52" i="4" s="1"/>
  <c r="G968" i="3"/>
  <c r="G52" i="4" s="1"/>
  <c r="K424" i="10"/>
  <c r="K426" i="10"/>
  <c r="K428" i="10"/>
  <c r="K430" i="10"/>
  <c r="K755" i="5"/>
  <c r="K759" i="5"/>
  <c r="K763" i="5"/>
  <c r="K767" i="5"/>
  <c r="K771" i="5"/>
  <c r="K776" i="5"/>
  <c r="M968" i="3"/>
  <c r="M52" i="4" s="1"/>
  <c r="K395" i="7"/>
  <c r="K401" i="7"/>
  <c r="B968" i="3"/>
  <c r="B52" i="4" s="1"/>
  <c r="L968" i="3"/>
  <c r="L52" i="4" s="1"/>
  <c r="J215" i="12"/>
  <c r="J878" i="3" s="1"/>
  <c r="K423" i="10"/>
  <c r="K425" i="10"/>
  <c r="K427" i="10"/>
  <c r="K429" i="10"/>
  <c r="K431" i="10"/>
  <c r="E968" i="3"/>
  <c r="E52" i="4" s="1"/>
  <c r="K393" i="7"/>
  <c r="K397" i="7"/>
  <c r="K403" i="7"/>
  <c r="K405" i="7"/>
  <c r="J434" i="10"/>
  <c r="J939" i="3" s="1"/>
  <c r="K396" i="7"/>
  <c r="K402" i="7"/>
  <c r="K725" i="5"/>
  <c r="K729" i="5"/>
  <c r="K733" i="5"/>
  <c r="J780" i="5"/>
  <c r="J872" i="3" s="1"/>
  <c r="K213" i="12"/>
  <c r="K724" i="5"/>
  <c r="K728" i="5"/>
  <c r="K732" i="5"/>
  <c r="K736" i="5"/>
  <c r="K740" i="5"/>
  <c r="K746" i="5"/>
  <c r="K453" i="13"/>
  <c r="K458" i="13"/>
  <c r="K375" i="7"/>
  <c r="K381" i="7"/>
  <c r="K433" i="10"/>
  <c r="K757" i="5"/>
  <c r="K761" i="5"/>
  <c r="K765" i="5"/>
  <c r="K769" i="5"/>
  <c r="K773" i="5"/>
  <c r="K779" i="5"/>
  <c r="K394" i="7"/>
  <c r="K398" i="7"/>
  <c r="K400" i="7"/>
  <c r="K406" i="7"/>
  <c r="K211" i="12"/>
  <c r="F215" i="12"/>
  <c r="F878" i="3" s="1"/>
  <c r="K207" i="12"/>
  <c r="F161" i="14"/>
  <c r="C943" i="3"/>
  <c r="K456" i="13"/>
  <c r="F462" i="13"/>
  <c r="F942" i="3" s="1"/>
  <c r="F407" i="7"/>
  <c r="C958" i="3"/>
  <c r="C968" i="3" s="1"/>
  <c r="C52" i="4" s="1"/>
  <c r="F386" i="7"/>
  <c r="C936" i="3"/>
  <c r="F780" i="5"/>
  <c r="C872" i="3"/>
  <c r="F748" i="5"/>
  <c r="C238" i="3"/>
  <c r="O780" i="5"/>
  <c r="O872" i="3" s="1"/>
  <c r="O883" i="3" s="1"/>
  <c r="F434" i="10"/>
  <c r="K420" i="10"/>
  <c r="O434" i="10"/>
  <c r="O939" i="3" s="1"/>
  <c r="O161" i="14"/>
  <c r="O943" i="3" s="1"/>
  <c r="J462" i="13"/>
  <c r="J942" i="3" s="1"/>
  <c r="G942" i="3"/>
  <c r="B946" i="3"/>
  <c r="B51" i="4" s="1"/>
  <c r="D946" i="3"/>
  <c r="D51" i="4" s="1"/>
  <c r="E946" i="3"/>
  <c r="E51" i="4" s="1"/>
  <c r="H946" i="3"/>
  <c r="H51" i="4" s="1"/>
  <c r="I946" i="3"/>
  <c r="I51" i="4" s="1"/>
  <c r="L946" i="3"/>
  <c r="L51" i="4" s="1"/>
  <c r="N946" i="3"/>
  <c r="N51" i="4" s="1"/>
  <c r="P946" i="3"/>
  <c r="P51" i="4" s="1"/>
  <c r="O462" i="13"/>
  <c r="O942" i="3" s="1"/>
  <c r="O946" i="3" s="1"/>
  <c r="O51" i="4" s="1"/>
  <c r="D413" i="10"/>
  <c r="D242" i="3" s="1"/>
  <c r="C242" i="3"/>
  <c r="E242" i="3"/>
  <c r="G242" i="3"/>
  <c r="H242" i="3"/>
  <c r="I242" i="3"/>
  <c r="M242" i="3"/>
  <c r="P242" i="3"/>
  <c r="L242" i="3"/>
  <c r="B413" i="10"/>
  <c r="B242" i="3" s="1"/>
  <c r="J412" i="10"/>
  <c r="F412" i="10"/>
  <c r="J411" i="10"/>
  <c r="F411" i="10"/>
  <c r="J410" i="10"/>
  <c r="F410" i="10"/>
  <c r="J409" i="10"/>
  <c r="F409" i="10"/>
  <c r="J408" i="10"/>
  <c r="F408" i="10"/>
  <c r="J407" i="10"/>
  <c r="F407" i="10"/>
  <c r="J406" i="10"/>
  <c r="F406" i="10"/>
  <c r="J405" i="10"/>
  <c r="F405" i="10"/>
  <c r="J404" i="10"/>
  <c r="F404" i="10"/>
  <c r="J403" i="10"/>
  <c r="F403" i="10"/>
  <c r="J402" i="10"/>
  <c r="F402" i="10"/>
  <c r="J401" i="10"/>
  <c r="F401" i="10"/>
  <c r="J400" i="10"/>
  <c r="F400" i="10"/>
  <c r="J399" i="10"/>
  <c r="F399" i="10"/>
  <c r="H246" i="10"/>
  <c r="C918" i="3"/>
  <c r="C925" i="3" s="1"/>
  <c r="D918" i="3"/>
  <c r="D925" i="3" s="1"/>
  <c r="E918" i="3"/>
  <c r="G918" i="3"/>
  <c r="H918" i="3"/>
  <c r="I918" i="3"/>
  <c r="M918" i="3"/>
  <c r="P918" i="3"/>
  <c r="B392" i="10"/>
  <c r="B918" i="3" s="1"/>
  <c r="B925" i="3" s="1"/>
  <c r="J378" i="10"/>
  <c r="J379" i="10"/>
  <c r="J380" i="10"/>
  <c r="J381" i="10"/>
  <c r="J382" i="10"/>
  <c r="J383" i="10"/>
  <c r="J384" i="10"/>
  <c r="J385" i="10"/>
  <c r="J386" i="10"/>
  <c r="J387" i="10"/>
  <c r="J388" i="10"/>
  <c r="J390" i="10"/>
  <c r="J391" i="10"/>
  <c r="F390" i="10"/>
  <c r="F391" i="10"/>
  <c r="F378" i="10"/>
  <c r="F379" i="10"/>
  <c r="F380" i="10"/>
  <c r="F381" i="10"/>
  <c r="F382" i="10"/>
  <c r="F385" i="10"/>
  <c r="F386" i="10"/>
  <c r="F387" i="10"/>
  <c r="F388" i="10"/>
  <c r="L918" i="3"/>
  <c r="J389" i="10"/>
  <c r="F389" i="10"/>
  <c r="M921" i="3"/>
  <c r="J924" i="3"/>
  <c r="I924" i="3"/>
  <c r="H924" i="3"/>
  <c r="F924" i="3"/>
  <c r="E924" i="3"/>
  <c r="D924" i="3"/>
  <c r="P922" i="3"/>
  <c r="O922" i="3"/>
  <c r="N922" i="3"/>
  <c r="M922" i="3"/>
  <c r="L922" i="3"/>
  <c r="K922" i="3"/>
  <c r="J922" i="3"/>
  <c r="I922" i="3"/>
  <c r="H922" i="3"/>
  <c r="G922" i="3"/>
  <c r="F922" i="3"/>
  <c r="E922" i="3"/>
  <c r="D922" i="3"/>
  <c r="C922" i="3"/>
  <c r="B922" i="3"/>
  <c r="P915" i="3"/>
  <c r="O915" i="3"/>
  <c r="N915" i="3"/>
  <c r="M915" i="3"/>
  <c r="L915" i="3"/>
  <c r="K915" i="3"/>
  <c r="J915" i="3"/>
  <c r="I915" i="3"/>
  <c r="H915" i="3"/>
  <c r="G915" i="3"/>
  <c r="F915" i="3"/>
  <c r="E915" i="3"/>
  <c r="D915" i="3"/>
  <c r="C915" i="3"/>
  <c r="B915" i="3"/>
  <c r="D440" i="13"/>
  <c r="D921" i="3" s="1"/>
  <c r="B440" i="13"/>
  <c r="B921" i="3" s="1"/>
  <c r="J431" i="13"/>
  <c r="O431" i="13"/>
  <c r="F427" i="13"/>
  <c r="F428" i="13"/>
  <c r="F429" i="13"/>
  <c r="F430" i="13"/>
  <c r="F431" i="13"/>
  <c r="F432" i="13"/>
  <c r="J432" i="13"/>
  <c r="F433" i="13"/>
  <c r="J433" i="13"/>
  <c r="F434" i="13"/>
  <c r="J434" i="13"/>
  <c r="F436" i="13"/>
  <c r="J436" i="13"/>
  <c r="F437" i="13"/>
  <c r="J437" i="13"/>
  <c r="P440" i="13"/>
  <c r="P921" i="3" s="1"/>
  <c r="N440" i="13"/>
  <c r="N921" i="3" s="1"/>
  <c r="L440" i="13"/>
  <c r="L921" i="3" s="1"/>
  <c r="I440" i="13"/>
  <c r="I921" i="3" s="1"/>
  <c r="H440" i="13"/>
  <c r="H921" i="3" s="1"/>
  <c r="G440" i="13"/>
  <c r="E440" i="13"/>
  <c r="E921" i="3" s="1"/>
  <c r="C921" i="3"/>
  <c r="O437" i="13"/>
  <c r="O436" i="13"/>
  <c r="O434" i="13"/>
  <c r="O433" i="13"/>
  <c r="O432" i="13"/>
  <c r="N12" i="10"/>
  <c r="N661" i="5"/>
  <c r="N662" i="5"/>
  <c r="N663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599" i="5"/>
  <c r="N600" i="5"/>
  <c r="N601" i="5"/>
  <c r="N602" i="5"/>
  <c r="N603" i="5"/>
  <c r="N604" i="5"/>
  <c r="N605" i="5"/>
  <c r="N606" i="5"/>
  <c r="N607" i="5"/>
  <c r="N608" i="5"/>
  <c r="N598" i="5"/>
  <c r="N241" i="13"/>
  <c r="N242" i="13"/>
  <c r="N243" i="13"/>
  <c r="N244" i="13"/>
  <c r="N246" i="13"/>
  <c r="N248" i="13"/>
  <c r="G946" i="3" l="1"/>
  <c r="G51" i="4" s="1"/>
  <c r="K433" i="13"/>
  <c r="C946" i="3"/>
  <c r="C51" i="4" s="1"/>
  <c r="K215" i="12"/>
  <c r="K878" i="3" s="1"/>
  <c r="K386" i="10"/>
  <c r="K382" i="10"/>
  <c r="K378" i="10"/>
  <c r="K389" i="10"/>
  <c r="K391" i="10"/>
  <c r="K412" i="10"/>
  <c r="K434" i="13"/>
  <c r="K381" i="10"/>
  <c r="K432" i="13"/>
  <c r="K385" i="10"/>
  <c r="K437" i="13"/>
  <c r="J946" i="3"/>
  <c r="J51" i="4" s="1"/>
  <c r="K387" i="10"/>
  <c r="K383" i="10"/>
  <c r="K379" i="10"/>
  <c r="K411" i="10"/>
  <c r="K462" i="13"/>
  <c r="K942" i="3" s="1"/>
  <c r="K436" i="13"/>
  <c r="K390" i="10"/>
  <c r="K400" i="10"/>
  <c r="K402" i="10"/>
  <c r="K404" i="10"/>
  <c r="K406" i="10"/>
  <c r="K408" i="10"/>
  <c r="K410" i="10"/>
  <c r="M38" i="4"/>
  <c r="J392" i="10"/>
  <c r="J918" i="3" s="1"/>
  <c r="K388" i="10"/>
  <c r="K384" i="10"/>
  <c r="K380" i="10"/>
  <c r="K401" i="10"/>
  <c r="K403" i="10"/>
  <c r="K405" i="10"/>
  <c r="K407" i="10"/>
  <c r="K409" i="10"/>
  <c r="J413" i="10"/>
  <c r="J242" i="3" s="1"/>
  <c r="K161" i="14"/>
  <c r="K943" i="3" s="1"/>
  <c r="F943" i="3"/>
  <c r="K431" i="13"/>
  <c r="F440" i="13"/>
  <c r="F921" i="3" s="1"/>
  <c r="K434" i="10"/>
  <c r="K939" i="3" s="1"/>
  <c r="F939" i="3"/>
  <c r="K407" i="7"/>
  <c r="K958" i="3" s="1"/>
  <c r="K968" i="3" s="1"/>
  <c r="K52" i="4" s="1"/>
  <c r="F958" i="3"/>
  <c r="F968" i="3" s="1"/>
  <c r="F52" i="4" s="1"/>
  <c r="K386" i="7"/>
  <c r="K936" i="3" s="1"/>
  <c r="F936" i="3"/>
  <c r="K780" i="5"/>
  <c r="K872" i="3" s="1"/>
  <c r="F872" i="3"/>
  <c r="K748" i="5"/>
  <c r="K238" i="3" s="1"/>
  <c r="F238" i="3"/>
  <c r="J440" i="13"/>
  <c r="J921" i="3" s="1"/>
  <c r="G921" i="3"/>
  <c r="G925" i="3" s="1"/>
  <c r="G38" i="4" s="1"/>
  <c r="B38" i="4"/>
  <c r="C38" i="4"/>
  <c r="D38" i="4"/>
  <c r="E925" i="3"/>
  <c r="E38" i="4" s="1"/>
  <c r="H925" i="3"/>
  <c r="H38" i="4" s="1"/>
  <c r="I925" i="3"/>
  <c r="I38" i="4" s="1"/>
  <c r="L925" i="3"/>
  <c r="L38" i="4" s="1"/>
  <c r="P925" i="3"/>
  <c r="P38" i="4" s="1"/>
  <c r="N249" i="13"/>
  <c r="F413" i="10"/>
  <c r="K399" i="10"/>
  <c r="F392" i="10"/>
  <c r="O440" i="13"/>
  <c r="O921" i="3" s="1"/>
  <c r="G57" i="9"/>
  <c r="N16" i="13"/>
  <c r="J925" i="3" l="1"/>
  <c r="J38" i="4" s="1"/>
  <c r="F946" i="3"/>
  <c r="F51" i="4" s="1"/>
  <c r="K440" i="13"/>
  <c r="K921" i="3" s="1"/>
  <c r="K946" i="3"/>
  <c r="K51" i="4" s="1"/>
  <c r="K392" i="10"/>
  <c r="K918" i="3" s="1"/>
  <c r="K925" i="3" s="1"/>
  <c r="F918" i="3"/>
  <c r="K413" i="10"/>
  <c r="K242" i="3" s="1"/>
  <c r="F242" i="3"/>
  <c r="M78" i="3"/>
  <c r="E14" i="3"/>
  <c r="M14" i="3"/>
  <c r="M195" i="3"/>
  <c r="K323" i="8"/>
  <c r="K324" i="8"/>
  <c r="E726" i="3"/>
  <c r="H726" i="3"/>
  <c r="I726" i="3"/>
  <c r="M726" i="3"/>
  <c r="J318" i="8"/>
  <c r="K318" i="8" s="1"/>
  <c r="J319" i="8"/>
  <c r="K319" i="8" s="1"/>
  <c r="J320" i="8"/>
  <c r="K320" i="8" s="1"/>
  <c r="J321" i="8"/>
  <c r="J322" i="8"/>
  <c r="K322" i="8" s="1"/>
  <c r="N295" i="13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4" i="5"/>
  <c r="N525" i="5"/>
  <c r="N526" i="5"/>
  <c r="N527" i="5"/>
  <c r="N528" i="5"/>
  <c r="N529" i="5"/>
  <c r="P326" i="8"/>
  <c r="P726" i="3" s="1"/>
  <c r="N317" i="8"/>
  <c r="N318" i="8"/>
  <c r="N319" i="8"/>
  <c r="N320" i="8"/>
  <c r="N321" i="8"/>
  <c r="N322" i="8"/>
  <c r="N323" i="8"/>
  <c r="N324" i="8"/>
  <c r="N325" i="8"/>
  <c r="N316" i="8"/>
  <c r="L326" i="8"/>
  <c r="L726" i="3" s="1"/>
  <c r="G326" i="8"/>
  <c r="G726" i="3" s="1"/>
  <c r="P164" i="8"/>
  <c r="N96" i="9"/>
  <c r="N97" i="9"/>
  <c r="N98" i="9"/>
  <c r="N99" i="9"/>
  <c r="N100" i="9"/>
  <c r="L101" i="9"/>
  <c r="P101" i="9"/>
  <c r="L57" i="9"/>
  <c r="P57" i="9"/>
  <c r="N55" i="9"/>
  <c r="N57" i="9" s="1"/>
  <c r="N9" i="9"/>
  <c r="N10" i="9"/>
  <c r="N11" i="9"/>
  <c r="N12" i="9"/>
  <c r="N8" i="9"/>
  <c r="P13" i="9"/>
  <c r="P195" i="3" s="1"/>
  <c r="N276" i="7"/>
  <c r="N277" i="7"/>
  <c r="N16" i="7"/>
  <c r="N82" i="10"/>
  <c r="N72" i="10"/>
  <c r="N75" i="10"/>
  <c r="N78" i="10"/>
  <c r="N71" i="10"/>
  <c r="N30" i="10"/>
  <c r="F925" i="3" l="1"/>
  <c r="F38" i="4" s="1"/>
  <c r="K38" i="4"/>
  <c r="N326" i="8"/>
  <c r="N726" i="3" s="1"/>
  <c r="N13" i="9"/>
  <c r="N195" i="3" s="1"/>
  <c r="N101" i="9"/>
  <c r="N152" i="11"/>
  <c r="M877" i="3" l="1"/>
  <c r="G164" i="8"/>
  <c r="N298" i="10"/>
  <c r="N299" i="10"/>
  <c r="N300" i="10"/>
  <c r="N301" i="10"/>
  <c r="N302" i="10"/>
  <c r="N303" i="10"/>
  <c r="N304" i="10"/>
  <c r="N305" i="10"/>
  <c r="N306" i="10"/>
  <c r="N307" i="10"/>
  <c r="N309" i="10"/>
  <c r="M579" i="3"/>
  <c r="N10" i="12"/>
  <c r="N11" i="12"/>
  <c r="N12" i="12"/>
  <c r="N13" i="12"/>
  <c r="N14" i="12"/>
  <c r="N15" i="12"/>
  <c r="N16" i="12"/>
  <c r="J211" i="11"/>
  <c r="F211" i="11"/>
  <c r="L420" i="13"/>
  <c r="L199" i="3" s="1"/>
  <c r="I420" i="13"/>
  <c r="H420" i="13"/>
  <c r="G420" i="13"/>
  <c r="E420" i="13"/>
  <c r="D420" i="13"/>
  <c r="C420" i="13"/>
  <c r="B420" i="13"/>
  <c r="J417" i="13"/>
  <c r="F417" i="13"/>
  <c r="J416" i="13"/>
  <c r="F416" i="13"/>
  <c r="J414" i="13"/>
  <c r="F414" i="13"/>
  <c r="J413" i="13"/>
  <c r="F413" i="13"/>
  <c r="J412" i="13"/>
  <c r="F412" i="13"/>
  <c r="P268" i="13"/>
  <c r="N265" i="13"/>
  <c r="N266" i="13"/>
  <c r="N267" i="13"/>
  <c r="N261" i="13"/>
  <c r="N262" i="13"/>
  <c r="N263" i="13"/>
  <c r="N264" i="13"/>
  <c r="N260" i="13"/>
  <c r="N10" i="13"/>
  <c r="N11" i="13"/>
  <c r="N12" i="13"/>
  <c r="N13" i="13"/>
  <c r="N14" i="13"/>
  <c r="N15" i="13"/>
  <c r="N17" i="13"/>
  <c r="N18" i="13"/>
  <c r="N19" i="13"/>
  <c r="N20" i="13"/>
  <c r="N245" i="8"/>
  <c r="J245" i="8"/>
  <c r="N171" i="8"/>
  <c r="N172" i="8"/>
  <c r="N173" i="8"/>
  <c r="N174" i="8"/>
  <c r="N175" i="8"/>
  <c r="N176" i="8"/>
  <c r="N177" i="8"/>
  <c r="N178" i="8"/>
  <c r="N179" i="8"/>
  <c r="N180" i="8"/>
  <c r="N181" i="8"/>
  <c r="N170" i="8"/>
  <c r="P182" i="8"/>
  <c r="L182" i="8"/>
  <c r="L164" i="8"/>
  <c r="N153" i="8"/>
  <c r="N154" i="8"/>
  <c r="N157" i="8"/>
  <c r="N158" i="8"/>
  <c r="N159" i="8"/>
  <c r="N161" i="8"/>
  <c r="N162" i="8"/>
  <c r="N152" i="8"/>
  <c r="N27" i="8"/>
  <c r="N28" i="8"/>
  <c r="N29" i="8"/>
  <c r="N30" i="8"/>
  <c r="N31" i="8"/>
  <c r="N32" i="8"/>
  <c r="N33" i="8"/>
  <c r="N34" i="8"/>
  <c r="N35" i="8"/>
  <c r="N36" i="8"/>
  <c r="N37" i="8"/>
  <c r="N26" i="8"/>
  <c r="N296" i="10"/>
  <c r="N258" i="10"/>
  <c r="N259" i="10"/>
  <c r="N260" i="10"/>
  <c r="N261" i="10"/>
  <c r="N262" i="10"/>
  <c r="N263" i="10"/>
  <c r="N264" i="10"/>
  <c r="N266" i="10"/>
  <c r="N268" i="10"/>
  <c r="N269" i="10"/>
  <c r="N257" i="10"/>
  <c r="N172" i="10"/>
  <c r="N175" i="10"/>
  <c r="N177" i="10"/>
  <c r="N178" i="10"/>
  <c r="N179" i="10"/>
  <c r="N180" i="10"/>
  <c r="N182" i="10"/>
  <c r="N184" i="10"/>
  <c r="N17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N191" i="7"/>
  <c r="N13" i="7"/>
  <c r="D245" i="7"/>
  <c r="D705" i="3" s="1"/>
  <c r="K161" i="10" l="1"/>
  <c r="K162" i="10"/>
  <c r="K158" i="10"/>
  <c r="K154" i="10"/>
  <c r="K412" i="13"/>
  <c r="K417" i="13"/>
  <c r="K157" i="10"/>
  <c r="K153" i="10"/>
  <c r="K416" i="13"/>
  <c r="K163" i="10"/>
  <c r="K159" i="10"/>
  <c r="K155" i="10"/>
  <c r="K164" i="10"/>
  <c r="K160" i="10"/>
  <c r="K156" i="10"/>
  <c r="K152" i="10"/>
  <c r="K413" i="13"/>
  <c r="K211" i="11"/>
  <c r="N182" i="8"/>
  <c r="K414" i="13"/>
  <c r="J420" i="13"/>
  <c r="F420" i="13"/>
  <c r="E873" i="3"/>
  <c r="G873" i="3"/>
  <c r="H873" i="3"/>
  <c r="I873" i="3"/>
  <c r="L873" i="3"/>
  <c r="M873" i="3"/>
  <c r="N873" i="3"/>
  <c r="P873" i="3"/>
  <c r="K420" i="13" l="1"/>
  <c r="N15" i="15"/>
  <c r="N106" i="14"/>
  <c r="P192" i="13"/>
  <c r="N184" i="13"/>
  <c r="N183" i="13"/>
  <c r="L185" i="10"/>
  <c r="N159" i="10"/>
  <c r="N160" i="10"/>
  <c r="N161" i="10"/>
  <c r="N162" i="10"/>
  <c r="N163" i="10"/>
  <c r="N164" i="10"/>
  <c r="N9" i="10"/>
  <c r="N10" i="10"/>
  <c r="N11" i="10"/>
  <c r="N13" i="10"/>
  <c r="N14" i="10"/>
  <c r="N15" i="10"/>
  <c r="N16" i="10"/>
  <c r="N17" i="10"/>
  <c r="N18" i="10"/>
  <c r="N19" i="10"/>
  <c r="N20" i="10"/>
  <c r="N21" i="10"/>
  <c r="N8" i="10"/>
  <c r="N280" i="7"/>
  <c r="N278" i="7"/>
  <c r="L145" i="7"/>
  <c r="P145" i="7"/>
  <c r="N132" i="7"/>
  <c r="N133" i="7"/>
  <c r="N134" i="7"/>
  <c r="N135" i="7"/>
  <c r="N138" i="7"/>
  <c r="N141" i="7"/>
  <c r="N142" i="7"/>
  <c r="N143" i="7"/>
  <c r="N144" i="7"/>
  <c r="N131" i="7"/>
  <c r="J131" i="7"/>
  <c r="K131" i="7" s="1"/>
  <c r="J137" i="7"/>
  <c r="J140" i="7"/>
  <c r="J139" i="7"/>
  <c r="J136" i="7"/>
  <c r="J133" i="7"/>
  <c r="L122" i="7"/>
  <c r="N114" i="7"/>
  <c r="N116" i="7"/>
  <c r="N118" i="7"/>
  <c r="N119" i="7"/>
  <c r="N120" i="7"/>
  <c r="N121" i="7"/>
  <c r="N110" i="7"/>
  <c r="N18" i="7"/>
  <c r="N10" i="7"/>
  <c r="N285" i="7" l="1"/>
  <c r="O285" i="7" s="1"/>
  <c r="J145" i="7"/>
  <c r="A208" i="3" l="1"/>
  <c r="A185" i="3"/>
  <c r="A162" i="3"/>
  <c r="A139" i="3"/>
  <c r="A116" i="3"/>
  <c r="A93" i="3"/>
  <c r="A70" i="3"/>
  <c r="A48" i="3"/>
  <c r="A25" i="3"/>
  <c r="A928" i="3" s="1"/>
  <c r="N39" i="11"/>
  <c r="N41" i="11"/>
  <c r="N42" i="11"/>
  <c r="N43" i="11"/>
  <c r="N44" i="11"/>
  <c r="N45" i="11"/>
  <c r="N46" i="11"/>
  <c r="N37" i="10"/>
  <c r="N38" i="10"/>
  <c r="N41" i="10"/>
  <c r="N42" i="10"/>
  <c r="L165" i="10"/>
  <c r="L477" i="3" s="1"/>
  <c r="J365" i="7"/>
  <c r="C365" i="7"/>
  <c r="B365" i="7"/>
  <c r="J364" i="7"/>
  <c r="F364" i="7"/>
  <c r="J363" i="7"/>
  <c r="F363" i="7"/>
  <c r="F362" i="7"/>
  <c r="J361" i="7"/>
  <c r="F361" i="7"/>
  <c r="J360" i="7"/>
  <c r="F360" i="7"/>
  <c r="J359" i="7"/>
  <c r="F359" i="7"/>
  <c r="J358" i="7"/>
  <c r="F358" i="7"/>
  <c r="F357" i="7"/>
  <c r="J356" i="7"/>
  <c r="F356" i="7"/>
  <c r="J355" i="7"/>
  <c r="F355" i="7"/>
  <c r="J354" i="7"/>
  <c r="F354" i="7"/>
  <c r="J353" i="7"/>
  <c r="F353" i="7"/>
  <c r="J352" i="7"/>
  <c r="F352" i="7"/>
  <c r="J351" i="7"/>
  <c r="F351" i="7"/>
  <c r="B345" i="7"/>
  <c r="B873" i="3" s="1"/>
  <c r="F342" i="7"/>
  <c r="F337" i="7"/>
  <c r="O345" i="7"/>
  <c r="O873" i="3" s="1"/>
  <c r="J345" i="7"/>
  <c r="J873" i="3" s="1"/>
  <c r="D345" i="7"/>
  <c r="D873" i="3" s="1"/>
  <c r="C345" i="7"/>
  <c r="C873" i="3" s="1"/>
  <c r="O344" i="7"/>
  <c r="J344" i="7"/>
  <c r="F344" i="7"/>
  <c r="O343" i="7"/>
  <c r="J343" i="7"/>
  <c r="F343" i="7"/>
  <c r="O341" i="7"/>
  <c r="J341" i="7"/>
  <c r="F341" i="7"/>
  <c r="O340" i="7"/>
  <c r="J340" i="7"/>
  <c r="F340" i="7"/>
  <c r="O339" i="7"/>
  <c r="J339" i="7"/>
  <c r="F339" i="7"/>
  <c r="O338" i="7"/>
  <c r="J338" i="7"/>
  <c r="F338" i="7"/>
  <c r="O336" i="7"/>
  <c r="J336" i="7"/>
  <c r="F336" i="7"/>
  <c r="O335" i="7"/>
  <c r="J335" i="7"/>
  <c r="F335" i="7"/>
  <c r="O334" i="7"/>
  <c r="J334" i="7"/>
  <c r="F334" i="7"/>
  <c r="O333" i="7"/>
  <c r="J333" i="7"/>
  <c r="F333" i="7"/>
  <c r="O332" i="7"/>
  <c r="J332" i="7"/>
  <c r="F332" i="7"/>
  <c r="O331" i="7"/>
  <c r="J331" i="7"/>
  <c r="F331" i="7"/>
  <c r="D285" i="7"/>
  <c r="N294" i="13"/>
  <c r="N296" i="13"/>
  <c r="N297" i="13"/>
  <c r="N298" i="13"/>
  <c r="N299" i="13"/>
  <c r="N300" i="13"/>
  <c r="N301" i="13"/>
  <c r="N302" i="13"/>
  <c r="N304" i="13"/>
  <c r="N305" i="13"/>
  <c r="N293" i="13"/>
  <c r="N339" i="13"/>
  <c r="N340" i="13"/>
  <c r="N341" i="13"/>
  <c r="N342" i="13"/>
  <c r="N343" i="13"/>
  <c r="K352" i="7" l="1"/>
  <c r="K344" i="7"/>
  <c r="K359" i="7"/>
  <c r="K360" i="7"/>
  <c r="F365" i="7"/>
  <c r="K333" i="7"/>
  <c r="K336" i="7"/>
  <c r="K331" i="7"/>
  <c r="K361" i="7"/>
  <c r="K363" i="7"/>
  <c r="K334" i="7"/>
  <c r="K354" i="7"/>
  <c r="K332" i="7"/>
  <c r="K338" i="7"/>
  <c r="K353" i="7"/>
  <c r="K358" i="7"/>
  <c r="K364" i="7"/>
  <c r="K355" i="7"/>
  <c r="K356" i="7"/>
  <c r="K351" i="7"/>
  <c r="F345" i="7"/>
  <c r="K343" i="7"/>
  <c r="K341" i="7"/>
  <c r="K340" i="7"/>
  <c r="K339" i="7"/>
  <c r="K335" i="7"/>
  <c r="G22" i="16"/>
  <c r="P47" i="12"/>
  <c r="N47" i="12"/>
  <c r="L47" i="12"/>
  <c r="L62" i="7"/>
  <c r="D213" i="11"/>
  <c r="D877" i="3" s="1"/>
  <c r="C213" i="11"/>
  <c r="C877" i="3" s="1"/>
  <c r="F208" i="11"/>
  <c r="J208" i="11"/>
  <c r="J213" i="11" s="1"/>
  <c r="E213" i="11"/>
  <c r="E877" i="3" s="1"/>
  <c r="G877" i="3"/>
  <c r="H877" i="3"/>
  <c r="I877" i="3"/>
  <c r="B213" i="11"/>
  <c r="B877" i="3" s="1"/>
  <c r="O208" i="11"/>
  <c r="P213" i="11"/>
  <c r="P877" i="3" s="1"/>
  <c r="N213" i="11"/>
  <c r="N877" i="3" s="1"/>
  <c r="L213" i="11"/>
  <c r="L877" i="3" s="1"/>
  <c r="C199" i="12"/>
  <c r="C899" i="3" s="1"/>
  <c r="C904" i="3" s="1"/>
  <c r="C49" i="4" s="1"/>
  <c r="D199" i="12"/>
  <c r="D899" i="3" s="1"/>
  <c r="D904" i="3" s="1"/>
  <c r="D49" i="4" s="1"/>
  <c r="E199" i="12"/>
  <c r="E899" i="3" s="1"/>
  <c r="E904" i="3" s="1"/>
  <c r="E49" i="4" s="1"/>
  <c r="G199" i="12"/>
  <c r="G899" i="3" s="1"/>
  <c r="G904" i="3" s="1"/>
  <c r="G49" i="4" s="1"/>
  <c r="H199" i="12"/>
  <c r="H899" i="3" s="1"/>
  <c r="H904" i="3" s="1"/>
  <c r="H49" i="4" s="1"/>
  <c r="I199" i="12"/>
  <c r="I899" i="3" s="1"/>
  <c r="I904" i="3" s="1"/>
  <c r="I49" i="4" s="1"/>
  <c r="L199" i="12"/>
  <c r="L899" i="3" s="1"/>
  <c r="L904" i="3" s="1"/>
  <c r="M199" i="12"/>
  <c r="M899" i="3" s="1"/>
  <c r="M904" i="3" s="1"/>
  <c r="M49" i="4" s="1"/>
  <c r="N199" i="12"/>
  <c r="N899" i="3" s="1"/>
  <c r="N904" i="3" s="1"/>
  <c r="N49" i="4" s="1"/>
  <c r="O199" i="12"/>
  <c r="O899" i="3" s="1"/>
  <c r="O904" i="3" s="1"/>
  <c r="O49" i="4" s="1"/>
  <c r="P199" i="12"/>
  <c r="P899" i="3" s="1"/>
  <c r="P904" i="3" s="1"/>
  <c r="P49" i="4" s="1"/>
  <c r="F196" i="12"/>
  <c r="K196" i="12" s="1"/>
  <c r="F191" i="12"/>
  <c r="K191" i="12" s="1"/>
  <c r="B199" i="12"/>
  <c r="B899" i="3" s="1"/>
  <c r="B904" i="3" s="1"/>
  <c r="B49" i="4" s="1"/>
  <c r="J197" i="12"/>
  <c r="F197" i="12"/>
  <c r="J195" i="12"/>
  <c r="F195" i="12"/>
  <c r="P127" i="5"/>
  <c r="O123" i="5"/>
  <c r="O122" i="5"/>
  <c r="O112" i="5"/>
  <c r="O109" i="5"/>
  <c r="P32" i="12"/>
  <c r="P81" i="3"/>
  <c r="L22" i="16"/>
  <c r="N22" i="16"/>
  <c r="K208" i="11" l="1"/>
  <c r="K345" i="7"/>
  <c r="K873" i="3" s="1"/>
  <c r="F873" i="3"/>
  <c r="K365" i="7"/>
  <c r="O22" i="16"/>
  <c r="O19" i="3" s="1"/>
  <c r="J199" i="12"/>
  <c r="J899" i="3" s="1"/>
  <c r="J904" i="3" s="1"/>
  <c r="J49" i="4" s="1"/>
  <c r="K195" i="12"/>
  <c r="O213" i="11"/>
  <c r="O877" i="3" s="1"/>
  <c r="L49" i="4"/>
  <c r="J877" i="3"/>
  <c r="K197" i="12"/>
  <c r="K199" i="12" s="1"/>
  <c r="K899" i="3" s="1"/>
  <c r="K904" i="3" s="1"/>
  <c r="K49" i="4" s="1"/>
  <c r="F199" i="12"/>
  <c r="F899" i="3" s="1"/>
  <c r="F904" i="3" s="1"/>
  <c r="F49" i="4" s="1"/>
  <c r="F213" i="11"/>
  <c r="F877" i="3" s="1"/>
  <c r="G145" i="10"/>
  <c r="J145" i="10" s="1"/>
  <c r="G42" i="7"/>
  <c r="K213" i="11" l="1"/>
  <c r="K877" i="3" s="1"/>
  <c r="P401" i="13"/>
  <c r="P879" i="3" s="1"/>
  <c r="N401" i="13"/>
  <c r="N879" i="3" s="1"/>
  <c r="L401" i="13"/>
  <c r="L879" i="3" s="1"/>
  <c r="I401" i="13"/>
  <c r="I879" i="3" s="1"/>
  <c r="H401" i="13"/>
  <c r="H879" i="3" s="1"/>
  <c r="G401" i="13"/>
  <c r="G879" i="3" s="1"/>
  <c r="E401" i="13"/>
  <c r="E879" i="3" s="1"/>
  <c r="D401" i="13"/>
  <c r="D879" i="3" s="1"/>
  <c r="C401" i="13"/>
  <c r="C879" i="3" s="1"/>
  <c r="B401" i="13"/>
  <c r="B879" i="3" s="1"/>
  <c r="O398" i="13"/>
  <c r="J398" i="13"/>
  <c r="F398" i="13"/>
  <c r="O397" i="13"/>
  <c r="J397" i="13"/>
  <c r="F397" i="13"/>
  <c r="O395" i="13"/>
  <c r="J395" i="13"/>
  <c r="F395" i="13"/>
  <c r="O394" i="13"/>
  <c r="J394" i="13"/>
  <c r="F394" i="13"/>
  <c r="O393" i="13"/>
  <c r="J393" i="13"/>
  <c r="F393" i="13"/>
  <c r="O368" i="10"/>
  <c r="J368" i="10"/>
  <c r="F368" i="10"/>
  <c r="N371" i="10"/>
  <c r="L371" i="10"/>
  <c r="I371" i="10"/>
  <c r="H371" i="10"/>
  <c r="H876" i="3" s="1"/>
  <c r="G371" i="10"/>
  <c r="G876" i="3" s="1"/>
  <c r="E371" i="10"/>
  <c r="D371" i="10"/>
  <c r="C371" i="10"/>
  <c r="B371" i="10"/>
  <c r="P882" i="3"/>
  <c r="O882" i="3"/>
  <c r="N882" i="3"/>
  <c r="M882" i="3"/>
  <c r="L882" i="3"/>
  <c r="K882" i="3"/>
  <c r="J882" i="3"/>
  <c r="I882" i="3"/>
  <c r="H882" i="3"/>
  <c r="G882" i="3"/>
  <c r="F882" i="3"/>
  <c r="E882" i="3"/>
  <c r="D882" i="3"/>
  <c r="C882" i="3"/>
  <c r="B882" i="3"/>
  <c r="P880" i="3"/>
  <c r="O880" i="3"/>
  <c r="N880" i="3"/>
  <c r="M880" i="3"/>
  <c r="L880" i="3"/>
  <c r="J880" i="3"/>
  <c r="I880" i="3"/>
  <c r="H880" i="3"/>
  <c r="G880" i="3"/>
  <c r="E880" i="3"/>
  <c r="L145" i="10"/>
  <c r="L42" i="7"/>
  <c r="L78" i="3" s="1"/>
  <c r="P78" i="3"/>
  <c r="L38" i="8"/>
  <c r="N38" i="8"/>
  <c r="O38" i="8" s="1"/>
  <c r="D883" i="3" l="1"/>
  <c r="D50" i="4" s="1"/>
  <c r="K398" i="13"/>
  <c r="K368" i="10"/>
  <c r="C883" i="3"/>
  <c r="C50" i="4" s="1"/>
  <c r="B883" i="3"/>
  <c r="B50" i="4" s="1"/>
  <c r="E883" i="3"/>
  <c r="E50" i="4" s="1"/>
  <c r="G883" i="3"/>
  <c r="G50" i="4" s="1"/>
  <c r="H883" i="3"/>
  <c r="H50" i="4" s="1"/>
  <c r="I883" i="3"/>
  <c r="I50" i="4" s="1"/>
  <c r="L883" i="3"/>
  <c r="L50" i="4" s="1"/>
  <c r="N883" i="3"/>
  <c r="N50" i="4" s="1"/>
  <c r="P883" i="3"/>
  <c r="P50" i="4" s="1"/>
  <c r="M883" i="3"/>
  <c r="M50" i="4" s="1"/>
  <c r="K395" i="13"/>
  <c r="F401" i="13"/>
  <c r="F879" i="3" s="1"/>
  <c r="F371" i="10"/>
  <c r="K394" i="13"/>
  <c r="J371" i="10"/>
  <c r="J876" i="3" s="1"/>
  <c r="K393" i="13"/>
  <c r="K397" i="13"/>
  <c r="J401" i="13"/>
  <c r="J879" i="3" s="1"/>
  <c r="O401" i="13"/>
  <c r="O879" i="3" s="1"/>
  <c r="O371" i="10"/>
  <c r="O50" i="4" s="1"/>
  <c r="P77" i="3"/>
  <c r="P88" i="3" s="1"/>
  <c r="A759" i="3"/>
  <c r="A781" i="3"/>
  <c r="A802" i="3"/>
  <c r="A823" i="3"/>
  <c r="A844" i="3"/>
  <c r="A738" i="3"/>
  <c r="A717" i="3"/>
  <c r="A697" i="3"/>
  <c r="A676" i="3"/>
  <c r="A655" i="3"/>
  <c r="A634" i="3"/>
  <c r="A612" i="3"/>
  <c r="A592" i="3"/>
  <c r="A570" i="3"/>
  <c r="A550" i="3"/>
  <c r="A529" i="3"/>
  <c r="A508" i="3"/>
  <c r="A487" i="3"/>
  <c r="A466" i="3"/>
  <c r="A445" i="3"/>
  <c r="A424" i="3"/>
  <c r="A403" i="3"/>
  <c r="A994" i="3"/>
  <c r="A359" i="3"/>
  <c r="A338" i="3"/>
  <c r="A317" i="3"/>
  <c r="A296" i="3"/>
  <c r="A275" i="3"/>
  <c r="A254" i="3"/>
  <c r="A231" i="3"/>
  <c r="P116" i="13"/>
  <c r="P110" i="8"/>
  <c r="P60" i="15"/>
  <c r="P74" i="8"/>
  <c r="P325" i="3"/>
  <c r="P335" i="3" s="1"/>
  <c r="P14" i="3"/>
  <c r="P104" i="3"/>
  <c r="J883" i="3" l="1"/>
  <c r="J50" i="4" s="1"/>
  <c r="F883" i="3"/>
  <c r="F50" i="4" s="1"/>
  <c r="K401" i="13"/>
  <c r="K879" i="3" s="1"/>
  <c r="K371" i="10"/>
  <c r="K876" i="3" s="1"/>
  <c r="L105" i="10"/>
  <c r="L265" i="3" s="1"/>
  <c r="K883" i="3" l="1"/>
  <c r="K50" i="4" s="1"/>
  <c r="M712" i="3"/>
  <c r="D537" i="3"/>
  <c r="E537" i="3"/>
  <c r="H537" i="3"/>
  <c r="I537" i="3"/>
  <c r="M537" i="3"/>
  <c r="B538" i="3"/>
  <c r="M704" i="3"/>
  <c r="M291" i="3"/>
  <c r="M15" i="3"/>
  <c r="D19" i="3"/>
  <c r="M19" i="3"/>
  <c r="M13" i="3"/>
  <c r="M9" i="3"/>
  <c r="P174" i="16"/>
  <c r="N60" i="15"/>
  <c r="N291" i="3" s="1"/>
  <c r="P291" i="3"/>
  <c r="P62" i="14"/>
  <c r="P50" i="14"/>
  <c r="P332" i="3" s="1"/>
  <c r="P38" i="14"/>
  <c r="P331" i="3"/>
  <c r="L77" i="12"/>
  <c r="P77" i="12"/>
  <c r="P77" i="11"/>
  <c r="N125" i="10"/>
  <c r="L125" i="10"/>
  <c r="P13" i="3"/>
  <c r="P46" i="9"/>
  <c r="P35" i="9"/>
  <c r="P327" i="3" s="1"/>
  <c r="N35" i="9"/>
  <c r="N92" i="8"/>
  <c r="P92" i="8"/>
  <c r="P326" i="3" s="1"/>
  <c r="L92" i="8"/>
  <c r="N74" i="8"/>
  <c r="L74" i="8"/>
  <c r="P537" i="3"/>
  <c r="L185" i="7"/>
  <c r="L537" i="3" s="1"/>
  <c r="L82" i="7"/>
  <c r="P251" i="5"/>
  <c r="P324" i="3" s="1"/>
  <c r="P9" i="3"/>
  <c r="L62" i="11"/>
  <c r="L153" i="16" l="1"/>
  <c r="N132" i="16"/>
  <c r="P132" i="16"/>
  <c r="L132" i="16"/>
  <c r="P56" i="8"/>
  <c r="N56" i="8"/>
  <c r="L56" i="8"/>
  <c r="P189" i="5"/>
  <c r="M1003" i="3"/>
  <c r="M368" i="3"/>
  <c r="P146" i="8"/>
  <c r="P1003" i="3" s="1"/>
  <c r="P1012" i="3" s="1"/>
  <c r="N146" i="8"/>
  <c r="N1003" i="3" s="1"/>
  <c r="N1012" i="3" s="1"/>
  <c r="L146" i="8"/>
  <c r="L1003" i="3" s="1"/>
  <c r="L1012" i="3" s="1"/>
  <c r="I146" i="8"/>
  <c r="I1003" i="3" s="1"/>
  <c r="H146" i="8"/>
  <c r="H1003" i="3" s="1"/>
  <c r="H1012" i="3" s="1"/>
  <c r="G146" i="8"/>
  <c r="E146" i="8"/>
  <c r="E1003" i="3" s="1"/>
  <c r="D146" i="8"/>
  <c r="D1003" i="3" s="1"/>
  <c r="D1012" i="3" s="1"/>
  <c r="D54" i="4" s="1"/>
  <c r="C146" i="8"/>
  <c r="B146" i="8"/>
  <c r="B1012" i="3" s="1"/>
  <c r="O136" i="8"/>
  <c r="J136" i="8"/>
  <c r="F136" i="8"/>
  <c r="F135" i="14"/>
  <c r="F131" i="14"/>
  <c r="M766" i="3"/>
  <c r="F132" i="14"/>
  <c r="K132" i="14" s="1"/>
  <c r="F133" i="14"/>
  <c r="K133" i="14" s="1"/>
  <c r="F134" i="14"/>
  <c r="K134" i="14" s="1"/>
  <c r="K136" i="8" l="1"/>
  <c r="F146" i="8"/>
  <c r="F1003" i="3" s="1"/>
  <c r="F1012" i="3" s="1"/>
  <c r="F54" i="4" s="1"/>
  <c r="C1003" i="3"/>
  <c r="C1012" i="3" s="1"/>
  <c r="C54" i="4" s="1"/>
  <c r="J146" i="8"/>
  <c r="O146" i="8"/>
  <c r="O1003" i="3" s="1"/>
  <c r="O1012" i="3" s="1"/>
  <c r="M377" i="3"/>
  <c r="M24" i="4" s="1"/>
  <c r="E1012" i="3"/>
  <c r="G1012" i="3"/>
  <c r="I1012" i="3"/>
  <c r="F271" i="8"/>
  <c r="K146" i="8" l="1"/>
  <c r="K1012" i="3" s="1"/>
  <c r="K54" i="4" s="1"/>
  <c r="J1012" i="3"/>
  <c r="L236" i="8"/>
  <c r="L205" i="7"/>
  <c r="D272" i="8"/>
  <c r="P308" i="8" l="1"/>
  <c r="L308" i="8"/>
  <c r="N308" i="8"/>
  <c r="F206" i="8"/>
  <c r="J206" i="8"/>
  <c r="L685" i="5"/>
  <c r="G19" i="3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K206" i="8" l="1"/>
  <c r="C167" i="12"/>
  <c r="F163" i="12"/>
  <c r="F164" i="12"/>
  <c r="F165" i="12"/>
  <c r="F166" i="12"/>
  <c r="M708" i="3"/>
  <c r="P246" i="10"/>
  <c r="L246" i="10"/>
  <c r="N246" i="10"/>
  <c r="F175" i="12"/>
  <c r="P19" i="3"/>
  <c r="N19" i="3"/>
  <c r="M480" i="3"/>
  <c r="C173" i="13"/>
  <c r="C480" i="3" s="1"/>
  <c r="M81" i="3"/>
  <c r="G246" i="10"/>
  <c r="E225" i="3"/>
  <c r="M225" i="3"/>
  <c r="P225" i="3"/>
  <c r="G132" i="16"/>
  <c r="G225" i="3" s="1"/>
  <c r="C132" i="16"/>
  <c r="C225" i="3" s="1"/>
  <c r="B132" i="16"/>
  <c r="B225" i="3" s="1"/>
  <c r="O132" i="16"/>
  <c r="J123" i="16"/>
  <c r="F123" i="16"/>
  <c r="B344" i="8"/>
  <c r="C344" i="8"/>
  <c r="C768" i="3" s="1"/>
  <c r="J338" i="8"/>
  <c r="F338" i="8"/>
  <c r="O332" i="8"/>
  <c r="J332" i="8"/>
  <c r="F332" i="8"/>
  <c r="K332" i="8" s="1"/>
  <c r="L225" i="3"/>
  <c r="I132" i="16"/>
  <c r="I225" i="3" s="1"/>
  <c r="H132" i="16"/>
  <c r="H225" i="3" s="1"/>
  <c r="D132" i="16"/>
  <c r="D225" i="3" s="1"/>
  <c r="O344" i="8"/>
  <c r="O768" i="3" s="1"/>
  <c r="J344" i="8"/>
  <c r="J768" i="3" s="1"/>
  <c r="D344" i="8"/>
  <c r="M431" i="3"/>
  <c r="E433" i="3"/>
  <c r="H433" i="3"/>
  <c r="I433" i="3"/>
  <c r="L433" i="3"/>
  <c r="M433" i="3"/>
  <c r="N433" i="3"/>
  <c r="P433" i="3"/>
  <c r="G182" i="8"/>
  <c r="O182" i="8"/>
  <c r="D182" i="8"/>
  <c r="D433" i="3" s="1"/>
  <c r="C182" i="8"/>
  <c r="C433" i="3" s="1"/>
  <c r="B182" i="8"/>
  <c r="B433" i="3" s="1"/>
  <c r="J181" i="8"/>
  <c r="F181" i="8"/>
  <c r="J178" i="8"/>
  <c r="F178" i="8"/>
  <c r="J174" i="8"/>
  <c r="F174" i="8"/>
  <c r="J173" i="8"/>
  <c r="F173" i="8"/>
  <c r="P344" i="5"/>
  <c r="P431" i="3" s="1"/>
  <c r="L344" i="5"/>
  <c r="L431" i="3" s="1"/>
  <c r="I344" i="5"/>
  <c r="I431" i="3" s="1"/>
  <c r="H344" i="5"/>
  <c r="H431" i="3" s="1"/>
  <c r="G344" i="5"/>
  <c r="G431" i="3" s="1"/>
  <c r="E344" i="5"/>
  <c r="E431" i="3" s="1"/>
  <c r="D344" i="5"/>
  <c r="D431" i="3" s="1"/>
  <c r="C344" i="5"/>
  <c r="C431" i="3" s="1"/>
  <c r="B344" i="5"/>
  <c r="B431" i="3" s="1"/>
  <c r="J343" i="5"/>
  <c r="F343" i="5"/>
  <c r="J342" i="5"/>
  <c r="F342" i="5"/>
  <c r="J334" i="5"/>
  <c r="F334" i="5"/>
  <c r="J327" i="5"/>
  <c r="F327" i="5"/>
  <c r="J326" i="5"/>
  <c r="F326" i="5"/>
  <c r="J324" i="5"/>
  <c r="F324" i="5"/>
  <c r="J323" i="5"/>
  <c r="F323" i="5"/>
  <c r="J322" i="5"/>
  <c r="F322" i="5"/>
  <c r="J320" i="5"/>
  <c r="F320" i="5"/>
  <c r="J319" i="5"/>
  <c r="F319" i="5"/>
  <c r="D165" i="10"/>
  <c r="J106" i="14"/>
  <c r="P270" i="10"/>
  <c r="P708" i="3" s="1"/>
  <c r="D380" i="8"/>
  <c r="J128" i="12"/>
  <c r="J133" i="12"/>
  <c r="J135" i="12"/>
  <c r="N153" i="11"/>
  <c r="J17" i="16"/>
  <c r="J18" i="16"/>
  <c r="J19" i="16"/>
  <c r="J20" i="16"/>
  <c r="J21" i="16"/>
  <c r="J9" i="16"/>
  <c r="J10" i="16"/>
  <c r="J11" i="16"/>
  <c r="J12" i="16"/>
  <c r="J13" i="16"/>
  <c r="J14" i="16"/>
  <c r="J15" i="16"/>
  <c r="B22" i="16"/>
  <c r="B19" i="3" s="1"/>
  <c r="C22" i="16"/>
  <c r="C19" i="3" s="1"/>
  <c r="F17" i="16"/>
  <c r="F22" i="16" s="1"/>
  <c r="F18" i="16"/>
  <c r="F19" i="16"/>
  <c r="F20" i="16"/>
  <c r="F21" i="16"/>
  <c r="F9" i="16"/>
  <c r="F10" i="16"/>
  <c r="F11" i="16"/>
  <c r="F12" i="16"/>
  <c r="F13" i="16"/>
  <c r="F14" i="16"/>
  <c r="I22" i="16"/>
  <c r="I19" i="3" s="1"/>
  <c r="H22" i="16"/>
  <c r="H19" i="3" s="1"/>
  <c r="E19" i="3"/>
  <c r="J16" i="16"/>
  <c r="F16" i="16"/>
  <c r="L62" i="12"/>
  <c r="L47" i="11"/>
  <c r="L310" i="10"/>
  <c r="L770" i="3" s="1"/>
  <c r="L85" i="10"/>
  <c r="P704" i="3"/>
  <c r="L705" i="3"/>
  <c r="N245" i="7"/>
  <c r="P90" i="9"/>
  <c r="N90" i="9"/>
  <c r="L90" i="9"/>
  <c r="P215" i="16"/>
  <c r="P15" i="3"/>
  <c r="P236" i="8"/>
  <c r="L42" i="16"/>
  <c r="P42" i="16"/>
  <c r="N42" i="16"/>
  <c r="H42" i="16"/>
  <c r="I42" i="16"/>
  <c r="D42" i="16"/>
  <c r="E42" i="16"/>
  <c r="P21" i="15"/>
  <c r="P41" i="3" s="1"/>
  <c r="N21" i="15"/>
  <c r="N41" i="3" s="1"/>
  <c r="L21" i="15"/>
  <c r="L41" i="3" s="1"/>
  <c r="G21" i="15"/>
  <c r="H21" i="15"/>
  <c r="I21" i="15"/>
  <c r="D21" i="15"/>
  <c r="E21" i="15"/>
  <c r="L15" i="3"/>
  <c r="H17" i="12"/>
  <c r="H15" i="3" s="1"/>
  <c r="I17" i="12"/>
  <c r="I15" i="3" s="1"/>
  <c r="E17" i="12"/>
  <c r="E15" i="3" s="1"/>
  <c r="C17" i="12"/>
  <c r="C15" i="3" s="1"/>
  <c r="L22" i="7"/>
  <c r="I22" i="7"/>
  <c r="D22" i="7"/>
  <c r="E22" i="7"/>
  <c r="F11" i="7"/>
  <c r="F12" i="7"/>
  <c r="F13" i="7"/>
  <c r="F14" i="7"/>
  <c r="F15" i="7"/>
  <c r="F16" i="7"/>
  <c r="F17" i="7"/>
  <c r="F18" i="7"/>
  <c r="F19" i="7"/>
  <c r="F20" i="7"/>
  <c r="F21" i="7"/>
  <c r="F8" i="7"/>
  <c r="F9" i="7"/>
  <c r="F12" i="5"/>
  <c r="L557" i="3"/>
  <c r="M20" i="4"/>
  <c r="M19" i="4"/>
  <c r="M14" i="4"/>
  <c r="M311" i="3"/>
  <c r="M310" i="3"/>
  <c r="M306" i="3"/>
  <c r="M305" i="3"/>
  <c r="M303" i="3"/>
  <c r="N709" i="3" l="1"/>
  <c r="K338" i="8"/>
  <c r="N705" i="3"/>
  <c r="O245" i="7"/>
  <c r="G433" i="3"/>
  <c r="J182" i="8"/>
  <c r="J433" i="3" s="1"/>
  <c r="K13" i="16"/>
  <c r="K18" i="16"/>
  <c r="K12" i="16"/>
  <c r="K21" i="16"/>
  <c r="K17" i="16"/>
  <c r="K9" i="16"/>
  <c r="K15" i="16"/>
  <c r="K11" i="16"/>
  <c r="K20" i="16"/>
  <c r="K14" i="16"/>
  <c r="K19" i="16"/>
  <c r="L19" i="3"/>
  <c r="O90" i="9"/>
  <c r="K123" i="16"/>
  <c r="F132" i="16"/>
  <c r="F225" i="3" s="1"/>
  <c r="J132" i="16"/>
  <c r="J225" i="3" s="1"/>
  <c r="O225" i="3"/>
  <c r="K319" i="5"/>
  <c r="J344" i="5"/>
  <c r="J431" i="3" s="1"/>
  <c r="N225" i="3"/>
  <c r="F344" i="8"/>
  <c r="F768" i="3" s="1"/>
  <c r="K10" i="16"/>
  <c r="F19" i="3"/>
  <c r="J22" i="16"/>
  <c r="J19" i="3" s="1"/>
  <c r="K16" i="16"/>
  <c r="F182" i="8"/>
  <c r="K342" i="5"/>
  <c r="K327" i="5"/>
  <c r="K324" i="5"/>
  <c r="K322" i="5"/>
  <c r="K174" i="8"/>
  <c r="K181" i="8"/>
  <c r="B442" i="3"/>
  <c r="B28" i="4" s="1"/>
  <c r="D442" i="3"/>
  <c r="D28" i="4" s="1"/>
  <c r="H442" i="3"/>
  <c r="H28" i="4" s="1"/>
  <c r="L442" i="3"/>
  <c r="L28" i="4" s="1"/>
  <c r="P442" i="3"/>
  <c r="P28" i="4" s="1"/>
  <c r="K173" i="8"/>
  <c r="K178" i="8"/>
  <c r="C442" i="3"/>
  <c r="C28" i="4" s="1"/>
  <c r="E442" i="3"/>
  <c r="E28" i="4" s="1"/>
  <c r="G442" i="3"/>
  <c r="G28" i="4" s="1"/>
  <c r="I442" i="3"/>
  <c r="I28" i="4" s="1"/>
  <c r="M28" i="4"/>
  <c r="K320" i="5"/>
  <c r="K323" i="5"/>
  <c r="K326" i="5"/>
  <c r="K334" i="5"/>
  <c r="K343" i="5"/>
  <c r="F344" i="5"/>
  <c r="M22" i="4"/>
  <c r="J21" i="15"/>
  <c r="M861" i="3"/>
  <c r="M859" i="3"/>
  <c r="D852" i="3"/>
  <c r="E852" i="3"/>
  <c r="G852" i="3"/>
  <c r="H852" i="3"/>
  <c r="I852" i="3"/>
  <c r="L852" i="3"/>
  <c r="M852" i="3"/>
  <c r="N852" i="3"/>
  <c r="P852" i="3"/>
  <c r="E810" i="3"/>
  <c r="G810" i="3"/>
  <c r="H810" i="3"/>
  <c r="I810" i="3"/>
  <c r="L810" i="3"/>
  <c r="M810" i="3"/>
  <c r="N810" i="3"/>
  <c r="P810" i="3"/>
  <c r="M837" i="3"/>
  <c r="M834" i="3"/>
  <c r="P834" i="3"/>
  <c r="M819" i="3"/>
  <c r="M816" i="3"/>
  <c r="M814" i="3"/>
  <c r="M813" i="3"/>
  <c r="P813" i="3"/>
  <c r="E812" i="3"/>
  <c r="G812" i="3"/>
  <c r="H812" i="3"/>
  <c r="I812" i="3"/>
  <c r="L812" i="3"/>
  <c r="M812" i="3"/>
  <c r="N812" i="3"/>
  <c r="P812" i="3"/>
  <c r="D811" i="3"/>
  <c r="E811" i="3"/>
  <c r="G811" i="3"/>
  <c r="H811" i="3"/>
  <c r="I811" i="3"/>
  <c r="L811" i="3"/>
  <c r="M811" i="3"/>
  <c r="N811" i="3"/>
  <c r="P811" i="3"/>
  <c r="M809" i="3"/>
  <c r="D790" i="3"/>
  <c r="D45" i="4" s="1"/>
  <c r="E790" i="3"/>
  <c r="E45" i="4" s="1"/>
  <c r="G790" i="3"/>
  <c r="G45" i="4" s="1"/>
  <c r="H790" i="3"/>
  <c r="H45" i="4" s="1"/>
  <c r="I790" i="3"/>
  <c r="I45" i="4" s="1"/>
  <c r="L790" i="3"/>
  <c r="L45" i="4" s="1"/>
  <c r="M790" i="3"/>
  <c r="M45" i="4" s="1"/>
  <c r="N790" i="3"/>
  <c r="N45" i="4" s="1"/>
  <c r="P790" i="3"/>
  <c r="P45" i="4" s="1"/>
  <c r="E776" i="3"/>
  <c r="M776" i="3"/>
  <c r="G775" i="3"/>
  <c r="H775" i="3"/>
  <c r="L775" i="3"/>
  <c r="M775" i="3"/>
  <c r="N775" i="3"/>
  <c r="P775" i="3"/>
  <c r="M774" i="3"/>
  <c r="M773" i="3"/>
  <c r="D769" i="3"/>
  <c r="E769" i="3"/>
  <c r="G769" i="3"/>
  <c r="H769" i="3"/>
  <c r="I769" i="3"/>
  <c r="J769" i="3"/>
  <c r="L769" i="3"/>
  <c r="M769" i="3"/>
  <c r="N769" i="3"/>
  <c r="P769" i="3"/>
  <c r="D767" i="3"/>
  <c r="E767" i="3"/>
  <c r="H767" i="3"/>
  <c r="I767" i="3"/>
  <c r="L767" i="3"/>
  <c r="M767" i="3"/>
  <c r="N767" i="3"/>
  <c r="P767" i="3"/>
  <c r="P136" i="14"/>
  <c r="P774" i="3" s="1"/>
  <c r="L136" i="14"/>
  <c r="L774" i="3" s="1"/>
  <c r="N136" i="14"/>
  <c r="B774" i="3"/>
  <c r="C136" i="14"/>
  <c r="D774" i="3"/>
  <c r="E136" i="14"/>
  <c r="G136" i="14"/>
  <c r="G774" i="3" s="1"/>
  <c r="H136" i="14"/>
  <c r="H774" i="3" s="1"/>
  <c r="I136" i="14"/>
  <c r="I774" i="3" s="1"/>
  <c r="O135" i="14"/>
  <c r="J135" i="14"/>
  <c r="K135" i="14" s="1"/>
  <c r="O131" i="14"/>
  <c r="J131" i="14"/>
  <c r="K131" i="14" s="1"/>
  <c r="L751" i="3"/>
  <c r="M751" i="3"/>
  <c r="N751" i="3"/>
  <c r="M734" i="3"/>
  <c r="M732" i="3"/>
  <c r="N732" i="3"/>
  <c r="M731" i="3"/>
  <c r="M730" i="3"/>
  <c r="M728" i="3"/>
  <c r="D727" i="3"/>
  <c r="E727" i="3"/>
  <c r="H727" i="3"/>
  <c r="I727" i="3"/>
  <c r="L727" i="3"/>
  <c r="M727" i="3"/>
  <c r="P727" i="3"/>
  <c r="P725" i="3"/>
  <c r="E725" i="3"/>
  <c r="G725" i="3"/>
  <c r="H725" i="3"/>
  <c r="I725" i="3"/>
  <c r="L725" i="3"/>
  <c r="M725" i="3"/>
  <c r="N725" i="3"/>
  <c r="M724" i="3"/>
  <c r="M714" i="3"/>
  <c r="M711" i="3"/>
  <c r="D153" i="11"/>
  <c r="E153" i="11"/>
  <c r="G153" i="11"/>
  <c r="H153" i="11"/>
  <c r="I153" i="11"/>
  <c r="L153" i="11"/>
  <c r="L709" i="3" s="1"/>
  <c r="P153" i="11"/>
  <c r="P709" i="3" s="1"/>
  <c r="F152" i="11"/>
  <c r="J152" i="11"/>
  <c r="J150" i="11"/>
  <c r="F150" i="11"/>
  <c r="E707" i="3"/>
  <c r="H707" i="3"/>
  <c r="I707" i="3"/>
  <c r="L707" i="3"/>
  <c r="M707" i="3"/>
  <c r="N707" i="3"/>
  <c r="P707" i="3"/>
  <c r="D706" i="3"/>
  <c r="E706" i="3"/>
  <c r="G706" i="3"/>
  <c r="H706" i="3"/>
  <c r="I706" i="3"/>
  <c r="L706" i="3"/>
  <c r="M706" i="3"/>
  <c r="N706" i="3"/>
  <c r="P706" i="3"/>
  <c r="E705" i="3"/>
  <c r="H705" i="3"/>
  <c r="I705" i="3"/>
  <c r="M705" i="3"/>
  <c r="P705" i="3"/>
  <c r="M688" i="3"/>
  <c r="P688" i="3"/>
  <c r="E685" i="3"/>
  <c r="G685" i="3"/>
  <c r="H685" i="3"/>
  <c r="I685" i="3"/>
  <c r="L685" i="3"/>
  <c r="M685" i="3"/>
  <c r="N685" i="3"/>
  <c r="P685" i="3"/>
  <c r="M670" i="3"/>
  <c r="E663" i="3"/>
  <c r="G663" i="3"/>
  <c r="H663" i="3"/>
  <c r="I663" i="3"/>
  <c r="L663" i="3"/>
  <c r="M663" i="3"/>
  <c r="N663" i="3"/>
  <c r="P663" i="3"/>
  <c r="M648" i="3"/>
  <c r="M647" i="3"/>
  <c r="P647" i="3"/>
  <c r="D645" i="3"/>
  <c r="E645" i="3"/>
  <c r="G645" i="3"/>
  <c r="H645" i="3"/>
  <c r="I645" i="3"/>
  <c r="L645" i="3"/>
  <c r="M645" i="3"/>
  <c r="N645" i="3"/>
  <c r="P645" i="3"/>
  <c r="D643" i="3"/>
  <c r="E643" i="3"/>
  <c r="G643" i="3"/>
  <c r="H643" i="3"/>
  <c r="I643" i="3"/>
  <c r="L643" i="3"/>
  <c r="M643" i="3"/>
  <c r="N643" i="3"/>
  <c r="P643" i="3"/>
  <c r="M629" i="3"/>
  <c r="D602" i="3"/>
  <c r="D610" i="3" s="1"/>
  <c r="D36" i="4" s="1"/>
  <c r="E602" i="3"/>
  <c r="E610" i="3" s="1"/>
  <c r="E36" i="4" s="1"/>
  <c r="G602" i="3"/>
  <c r="G610" i="3" s="1"/>
  <c r="G36" i="4" s="1"/>
  <c r="H602" i="3"/>
  <c r="H610" i="3" s="1"/>
  <c r="H36" i="4" s="1"/>
  <c r="I602" i="3"/>
  <c r="I610" i="3" s="1"/>
  <c r="I36" i="4" s="1"/>
  <c r="L602" i="3"/>
  <c r="L610" i="3" s="1"/>
  <c r="L36" i="4" s="1"/>
  <c r="M602" i="3"/>
  <c r="M36" i="4" s="1"/>
  <c r="N602" i="3"/>
  <c r="N610" i="3" s="1"/>
  <c r="N36" i="4" s="1"/>
  <c r="P602" i="3"/>
  <c r="P610" i="3" s="1"/>
  <c r="P36" i="4" s="1"/>
  <c r="M584" i="3"/>
  <c r="M582" i="3"/>
  <c r="M577" i="3"/>
  <c r="P254" i="8"/>
  <c r="P579" i="3" s="1"/>
  <c r="L254" i="8"/>
  <c r="L579" i="3" s="1"/>
  <c r="N254" i="8"/>
  <c r="N579" i="3" s="1"/>
  <c r="G254" i="8"/>
  <c r="H254" i="8"/>
  <c r="H579" i="3" s="1"/>
  <c r="I254" i="8"/>
  <c r="I579" i="3" s="1"/>
  <c r="D254" i="8"/>
  <c r="D579" i="3" s="1"/>
  <c r="E254" i="8"/>
  <c r="E579" i="3" s="1"/>
  <c r="M564" i="3"/>
  <c r="M562" i="3"/>
  <c r="E559" i="3"/>
  <c r="H559" i="3"/>
  <c r="I559" i="3"/>
  <c r="P559" i="3"/>
  <c r="E558" i="3"/>
  <c r="H558" i="3"/>
  <c r="I558" i="3"/>
  <c r="M558" i="3"/>
  <c r="P558" i="3"/>
  <c r="M557" i="3"/>
  <c r="P557" i="3"/>
  <c r="M543" i="3"/>
  <c r="D540" i="3"/>
  <c r="E540" i="3"/>
  <c r="G540" i="3"/>
  <c r="H540" i="3"/>
  <c r="I540" i="3"/>
  <c r="L540" i="3"/>
  <c r="M540" i="3"/>
  <c r="N540" i="3"/>
  <c r="P540" i="3"/>
  <c r="D538" i="3"/>
  <c r="E538" i="3"/>
  <c r="G538" i="3"/>
  <c r="I538" i="3"/>
  <c r="L538" i="3"/>
  <c r="M538" i="3"/>
  <c r="N538" i="3"/>
  <c r="O538" i="3"/>
  <c r="P538" i="3"/>
  <c r="M536" i="3"/>
  <c r="M523" i="3"/>
  <c r="M501" i="3"/>
  <c r="D498" i="3"/>
  <c r="E498" i="3"/>
  <c r="H498" i="3"/>
  <c r="I498" i="3"/>
  <c r="L498" i="3"/>
  <c r="M498" i="3"/>
  <c r="D495" i="3"/>
  <c r="E495" i="3"/>
  <c r="H495" i="3"/>
  <c r="I495" i="3"/>
  <c r="L495" i="3"/>
  <c r="M495" i="3"/>
  <c r="P495" i="3"/>
  <c r="M494" i="3"/>
  <c r="M481" i="3"/>
  <c r="M479" i="3"/>
  <c r="D474" i="3"/>
  <c r="E474" i="3"/>
  <c r="H474" i="3"/>
  <c r="I474" i="3"/>
  <c r="L474" i="3"/>
  <c r="M474" i="3"/>
  <c r="P474" i="3"/>
  <c r="M459" i="3"/>
  <c r="D456" i="3"/>
  <c r="E456" i="3"/>
  <c r="G456" i="3"/>
  <c r="H456" i="3"/>
  <c r="I456" i="3"/>
  <c r="L456" i="3"/>
  <c r="M456" i="3"/>
  <c r="D453" i="3"/>
  <c r="E453" i="3"/>
  <c r="G453" i="3"/>
  <c r="H453" i="3"/>
  <c r="I453" i="3"/>
  <c r="L453" i="3"/>
  <c r="M453" i="3"/>
  <c r="N453" i="3"/>
  <c r="P453" i="3"/>
  <c r="M452" i="3"/>
  <c r="M420" i="3"/>
  <c r="D413" i="3"/>
  <c r="E413" i="3"/>
  <c r="G413" i="3"/>
  <c r="H413" i="3"/>
  <c r="I413" i="3"/>
  <c r="L413" i="3"/>
  <c r="M413" i="3"/>
  <c r="N413" i="3"/>
  <c r="P413" i="3"/>
  <c r="E412" i="3"/>
  <c r="G412" i="3"/>
  <c r="H412" i="3"/>
  <c r="I412" i="3"/>
  <c r="L412" i="3"/>
  <c r="M412" i="3"/>
  <c r="P412" i="3"/>
  <c r="M410" i="3"/>
  <c r="M355" i="3"/>
  <c r="M332" i="3"/>
  <c r="M327" i="3"/>
  <c r="N327" i="3"/>
  <c r="D326" i="3"/>
  <c r="E326" i="3"/>
  <c r="H326" i="3"/>
  <c r="I326" i="3"/>
  <c r="L326" i="3"/>
  <c r="M326" i="3"/>
  <c r="N326" i="3"/>
  <c r="D325" i="3"/>
  <c r="E325" i="3"/>
  <c r="H325" i="3"/>
  <c r="I325" i="3"/>
  <c r="L325" i="3"/>
  <c r="M325" i="3"/>
  <c r="M324" i="3"/>
  <c r="M334" i="3"/>
  <c r="M331" i="3"/>
  <c r="L292" i="3"/>
  <c r="M292" i="3"/>
  <c r="M290" i="3"/>
  <c r="M289" i="3"/>
  <c r="D288" i="3"/>
  <c r="E288" i="3"/>
  <c r="H288" i="3"/>
  <c r="I288" i="3"/>
  <c r="L288" i="3"/>
  <c r="M288" i="3"/>
  <c r="P288" i="3"/>
  <c r="M287" i="3"/>
  <c r="D286" i="3"/>
  <c r="E286" i="3"/>
  <c r="H286" i="3"/>
  <c r="I286" i="3"/>
  <c r="L286" i="3"/>
  <c r="M286" i="3"/>
  <c r="N286" i="3"/>
  <c r="M285" i="3"/>
  <c r="D284" i="3"/>
  <c r="E284" i="3"/>
  <c r="H284" i="3"/>
  <c r="I284" i="3"/>
  <c r="L284" i="3"/>
  <c r="M284" i="3"/>
  <c r="N284" i="3"/>
  <c r="P284" i="3"/>
  <c r="M282" i="3"/>
  <c r="E265" i="3"/>
  <c r="E272" i="3" s="1"/>
  <c r="E20" i="4" s="1"/>
  <c r="H265" i="3"/>
  <c r="H272" i="3" s="1"/>
  <c r="H20" i="4" s="1"/>
  <c r="I265" i="3"/>
  <c r="I272" i="3" s="1"/>
  <c r="I20" i="4" s="1"/>
  <c r="L272" i="3"/>
  <c r="L20" i="4" s="1"/>
  <c r="M265" i="3"/>
  <c r="L243" i="3"/>
  <c r="M243" i="3"/>
  <c r="P62" i="11"/>
  <c r="P243" i="3" s="1"/>
  <c r="N62" i="11"/>
  <c r="N243" i="3" s="1"/>
  <c r="I62" i="11"/>
  <c r="I243" i="3" s="1"/>
  <c r="H62" i="11"/>
  <c r="H243" i="3" s="1"/>
  <c r="G62" i="11"/>
  <c r="G243" i="3" s="1"/>
  <c r="E62" i="11"/>
  <c r="E243" i="3" s="1"/>
  <c r="D62" i="11"/>
  <c r="D243" i="3" s="1"/>
  <c r="C62" i="11"/>
  <c r="B62" i="11"/>
  <c r="B243" i="3" s="1"/>
  <c r="O62" i="11"/>
  <c r="O243" i="3" s="1"/>
  <c r="J53" i="11"/>
  <c r="F53" i="11"/>
  <c r="M222" i="3"/>
  <c r="D217" i="3"/>
  <c r="E217" i="3"/>
  <c r="H217" i="3"/>
  <c r="I217" i="3"/>
  <c r="L217" i="3"/>
  <c r="M217" i="3"/>
  <c r="N217" i="3"/>
  <c r="M215" i="3"/>
  <c r="E202" i="3"/>
  <c r="M202" i="3"/>
  <c r="D198" i="3"/>
  <c r="E198" i="3"/>
  <c r="H198" i="3"/>
  <c r="I198" i="3"/>
  <c r="L198" i="3"/>
  <c r="M198" i="3"/>
  <c r="P198" i="3"/>
  <c r="L197" i="3"/>
  <c r="M197" i="3"/>
  <c r="E196" i="3"/>
  <c r="H196" i="3"/>
  <c r="I196" i="3"/>
  <c r="L196" i="3"/>
  <c r="M196" i="3"/>
  <c r="P196" i="3"/>
  <c r="D194" i="3"/>
  <c r="E194" i="3"/>
  <c r="H194" i="3"/>
  <c r="I194" i="3"/>
  <c r="L194" i="3"/>
  <c r="M194" i="3"/>
  <c r="N194" i="3"/>
  <c r="P194" i="3"/>
  <c r="D179" i="3"/>
  <c r="D180" i="3" s="1"/>
  <c r="D16" i="4" s="1"/>
  <c r="E179" i="3"/>
  <c r="E180" i="3" s="1"/>
  <c r="E16" i="4" s="1"/>
  <c r="G179" i="3"/>
  <c r="G180" i="3" s="1"/>
  <c r="G16" i="4" s="1"/>
  <c r="H179" i="3"/>
  <c r="H180" i="3" s="1"/>
  <c r="H16" i="4" s="1"/>
  <c r="I179" i="3"/>
  <c r="I180" i="3" s="1"/>
  <c r="I16" i="4" s="1"/>
  <c r="L179" i="3"/>
  <c r="L180" i="3" s="1"/>
  <c r="L16" i="4" s="1"/>
  <c r="M179" i="3"/>
  <c r="M180" i="3" s="1"/>
  <c r="M16" i="4" s="1"/>
  <c r="N179" i="3"/>
  <c r="N180" i="3" s="1"/>
  <c r="N16" i="4" s="1"/>
  <c r="P179" i="3"/>
  <c r="P180" i="3" s="1"/>
  <c r="P16" i="4" s="1"/>
  <c r="G15" i="4"/>
  <c r="M15" i="4"/>
  <c r="P15" i="4"/>
  <c r="M123" i="3"/>
  <c r="D109" i="3"/>
  <c r="E109" i="3"/>
  <c r="G109" i="3"/>
  <c r="H109" i="3"/>
  <c r="I109" i="3"/>
  <c r="L109" i="3"/>
  <c r="M109" i="3"/>
  <c r="N109" i="3"/>
  <c r="P109" i="3"/>
  <c r="M107" i="3"/>
  <c r="L106" i="3"/>
  <c r="M106" i="3"/>
  <c r="N106" i="3"/>
  <c r="M104" i="3"/>
  <c r="E102" i="3"/>
  <c r="G102" i="3"/>
  <c r="H102" i="3"/>
  <c r="I102" i="3"/>
  <c r="L102" i="3"/>
  <c r="M102" i="3"/>
  <c r="N102" i="3"/>
  <c r="P102" i="3"/>
  <c r="D101" i="3"/>
  <c r="E101" i="3"/>
  <c r="H101" i="3"/>
  <c r="I101" i="3"/>
  <c r="L101" i="3"/>
  <c r="M101" i="3"/>
  <c r="P101" i="3"/>
  <c r="M100" i="3"/>
  <c r="M84" i="3"/>
  <c r="P83" i="3"/>
  <c r="D78" i="3"/>
  <c r="E78" i="3"/>
  <c r="G78" i="3"/>
  <c r="H78" i="3"/>
  <c r="I78" i="3"/>
  <c r="M77" i="3"/>
  <c r="D65" i="3"/>
  <c r="E65" i="3"/>
  <c r="H65" i="3"/>
  <c r="I65" i="3"/>
  <c r="L65" i="3"/>
  <c r="M65" i="3"/>
  <c r="M66" i="3" s="1"/>
  <c r="M11" i="4" s="1"/>
  <c r="N65" i="3"/>
  <c r="P65" i="3"/>
  <c r="D41" i="3"/>
  <c r="D43" i="3" s="1"/>
  <c r="E41" i="3"/>
  <c r="E43" i="3" s="1"/>
  <c r="G41" i="3"/>
  <c r="G43" i="3" s="1"/>
  <c r="H41" i="3"/>
  <c r="H43" i="3" s="1"/>
  <c r="I41" i="3"/>
  <c r="I43" i="3" s="1"/>
  <c r="L43" i="3"/>
  <c r="L9" i="4" s="1"/>
  <c r="M41" i="3"/>
  <c r="N43" i="3"/>
  <c r="N9" i="4" s="1"/>
  <c r="P43" i="3"/>
  <c r="P9" i="4" s="1"/>
  <c r="M16" i="3"/>
  <c r="D10" i="3"/>
  <c r="E10" i="3"/>
  <c r="I10" i="3"/>
  <c r="L10" i="3"/>
  <c r="M10" i="3"/>
  <c r="P10" i="3"/>
  <c r="P20" i="3" s="1"/>
  <c r="O153" i="11" l="1"/>
  <c r="O709" i="3" s="1"/>
  <c r="L66" i="3"/>
  <c r="L11" i="4" s="1"/>
  <c r="D66" i="3"/>
  <c r="D11" i="4" s="1"/>
  <c r="P66" i="3"/>
  <c r="P11" i="4" s="1"/>
  <c r="I66" i="3"/>
  <c r="I11" i="4" s="1"/>
  <c r="E66" i="3"/>
  <c r="E11" i="4" s="1"/>
  <c r="P19" i="4"/>
  <c r="L249" i="3"/>
  <c r="L19" i="4" s="1"/>
  <c r="N66" i="3"/>
  <c r="N11" i="4" s="1"/>
  <c r="H66" i="3"/>
  <c r="H11" i="4" s="1"/>
  <c r="G579" i="3"/>
  <c r="J254" i="8"/>
  <c r="B249" i="3"/>
  <c r="B19" i="4" s="1"/>
  <c r="D249" i="3"/>
  <c r="D19" i="4" s="1"/>
  <c r="E249" i="3"/>
  <c r="E19" i="4" s="1"/>
  <c r="G249" i="3"/>
  <c r="G19" i="4" s="1"/>
  <c r="H249" i="3"/>
  <c r="H19" i="4" s="1"/>
  <c r="I249" i="3"/>
  <c r="I19" i="4" s="1"/>
  <c r="M841" i="3"/>
  <c r="M47" i="4" s="1"/>
  <c r="E774" i="3"/>
  <c r="F136" i="14"/>
  <c r="J442" i="3"/>
  <c r="J28" i="4" s="1"/>
  <c r="C774" i="3"/>
  <c r="K132" i="16"/>
  <c r="K225" i="3" s="1"/>
  <c r="N774" i="3"/>
  <c r="O136" i="14"/>
  <c r="K344" i="5"/>
  <c r="K431" i="3" s="1"/>
  <c r="F431" i="3"/>
  <c r="K768" i="3"/>
  <c r="J153" i="11"/>
  <c r="F62" i="11"/>
  <c r="F243" i="3" s="1"/>
  <c r="J136" i="14"/>
  <c r="J774" i="3" s="1"/>
  <c r="K22" i="16"/>
  <c r="K19" i="3" s="1"/>
  <c r="K182" i="8"/>
  <c r="K433" i="3" s="1"/>
  <c r="F433" i="3"/>
  <c r="M862" i="3"/>
  <c r="M48" i="4" s="1"/>
  <c r="M356" i="3"/>
  <c r="M26" i="4" s="1"/>
  <c r="M820" i="3"/>
  <c r="M46" i="4" s="1"/>
  <c r="M29" i="4"/>
  <c r="M673" i="3"/>
  <c r="M39" i="4" s="1"/>
  <c r="M31" i="4"/>
  <c r="M41" i="4"/>
  <c r="M42" i="4"/>
  <c r="K152" i="11"/>
  <c r="K150" i="11"/>
  <c r="M35" i="4"/>
  <c r="M34" i="4"/>
  <c r="M32" i="4"/>
  <c r="M23" i="4"/>
  <c r="M27" i="4"/>
  <c r="M18" i="4"/>
  <c r="M10" i="4"/>
  <c r="C243" i="3"/>
  <c r="K53" i="11"/>
  <c r="J62" i="11"/>
  <c r="K136" i="14" l="1"/>
  <c r="C249" i="3"/>
  <c r="C19" i="4" s="1"/>
  <c r="F249" i="3"/>
  <c r="F19" i="4" s="1"/>
  <c r="F442" i="3"/>
  <c r="F28" i="4" s="1"/>
  <c r="K442" i="3"/>
  <c r="K28" i="4" s="1"/>
  <c r="K774" i="3"/>
  <c r="F774" i="3"/>
  <c r="K62" i="11"/>
  <c r="K243" i="3" s="1"/>
  <c r="J243" i="3"/>
  <c r="J249" i="3" l="1"/>
  <c r="J19" i="4" s="1"/>
  <c r="K249" i="3"/>
  <c r="K19" i="4" s="1"/>
  <c r="P128" i="8"/>
  <c r="P368" i="3" s="1"/>
  <c r="P377" i="3" s="1"/>
  <c r="P24" i="4" s="1"/>
  <c r="N128" i="8"/>
  <c r="N368" i="3" s="1"/>
  <c r="N377" i="3" s="1"/>
  <c r="N24" i="4" s="1"/>
  <c r="L128" i="8"/>
  <c r="L368" i="3" s="1"/>
  <c r="L377" i="3" s="1"/>
  <c r="L24" i="4" s="1"/>
  <c r="I128" i="8"/>
  <c r="I368" i="3" s="1"/>
  <c r="I377" i="3" s="1"/>
  <c r="I24" i="4" s="1"/>
  <c r="H128" i="8"/>
  <c r="H368" i="3" s="1"/>
  <c r="H377" i="3" s="1"/>
  <c r="H24" i="4" s="1"/>
  <c r="G128" i="8"/>
  <c r="G368" i="3" s="1"/>
  <c r="G377" i="3" s="1"/>
  <c r="G24" i="4" s="1"/>
  <c r="E128" i="8"/>
  <c r="E368" i="3" s="1"/>
  <c r="E377" i="3" s="1"/>
  <c r="E24" i="4" s="1"/>
  <c r="D128" i="8"/>
  <c r="D368" i="3" s="1"/>
  <c r="D377" i="3" s="1"/>
  <c r="D24" i="4" s="1"/>
  <c r="C128" i="8"/>
  <c r="C368" i="3" s="1"/>
  <c r="C377" i="3" s="1"/>
  <c r="C24" i="4" s="1"/>
  <c r="B128" i="8"/>
  <c r="B368" i="3" s="1"/>
  <c r="B377" i="3" s="1"/>
  <c r="B24" i="4" s="1"/>
  <c r="O118" i="8"/>
  <c r="J118" i="8"/>
  <c r="F118" i="8"/>
  <c r="D382" i="13"/>
  <c r="D837" i="3" s="1"/>
  <c r="E382" i="13"/>
  <c r="E837" i="3" s="1"/>
  <c r="G382" i="13"/>
  <c r="G837" i="3" s="1"/>
  <c r="H382" i="13"/>
  <c r="I382" i="13"/>
  <c r="I837" i="3" s="1"/>
  <c r="L382" i="13"/>
  <c r="L837" i="3" s="1"/>
  <c r="N382" i="13"/>
  <c r="N837" i="3" s="1"/>
  <c r="P382" i="13"/>
  <c r="P837" i="3" s="1"/>
  <c r="P841" i="3" s="1"/>
  <c r="P47" i="4" s="1"/>
  <c r="F375" i="13"/>
  <c r="F376" i="13"/>
  <c r="F378" i="13"/>
  <c r="F379" i="13"/>
  <c r="J375" i="13"/>
  <c r="J376" i="13"/>
  <c r="J378" i="13"/>
  <c r="K378" i="13" s="1"/>
  <c r="J379" i="13"/>
  <c r="K379" i="13" s="1"/>
  <c r="K376" i="13"/>
  <c r="O375" i="13"/>
  <c r="O376" i="13"/>
  <c r="O378" i="13"/>
  <c r="O379" i="13"/>
  <c r="O374" i="13"/>
  <c r="J374" i="13"/>
  <c r="F374" i="13"/>
  <c r="D363" i="13"/>
  <c r="D816" i="3" s="1"/>
  <c r="E363" i="13"/>
  <c r="E816" i="3" s="1"/>
  <c r="G363" i="13"/>
  <c r="G816" i="3" s="1"/>
  <c r="H363" i="13"/>
  <c r="I363" i="13"/>
  <c r="I816" i="3" s="1"/>
  <c r="L363" i="13"/>
  <c r="L816" i="3" s="1"/>
  <c r="N363" i="13"/>
  <c r="N816" i="3" s="1"/>
  <c r="P363" i="13"/>
  <c r="P816" i="3" s="1"/>
  <c r="F352" i="13"/>
  <c r="F353" i="13"/>
  <c r="F354" i="13"/>
  <c r="F355" i="13"/>
  <c r="F356" i="13"/>
  <c r="F357" i="13"/>
  <c r="F358" i="13"/>
  <c r="F359" i="13"/>
  <c r="F360" i="13"/>
  <c r="F361" i="13"/>
  <c r="F362" i="13"/>
  <c r="J352" i="13"/>
  <c r="J353" i="13"/>
  <c r="J354" i="13"/>
  <c r="J355" i="13"/>
  <c r="J356" i="13"/>
  <c r="J357" i="13"/>
  <c r="J358" i="13"/>
  <c r="J359" i="13"/>
  <c r="J360" i="13"/>
  <c r="J361" i="13"/>
  <c r="J362" i="13"/>
  <c r="O352" i="13"/>
  <c r="O353" i="13"/>
  <c r="O354" i="13"/>
  <c r="O355" i="13"/>
  <c r="O356" i="13"/>
  <c r="O357" i="13"/>
  <c r="O358" i="13"/>
  <c r="O359" i="13"/>
  <c r="O360" i="13"/>
  <c r="O361" i="13"/>
  <c r="O362" i="13"/>
  <c r="O351" i="13"/>
  <c r="J351" i="13"/>
  <c r="F351" i="13"/>
  <c r="D344" i="13"/>
  <c r="D773" i="3" s="1"/>
  <c r="E344" i="13"/>
  <c r="E773" i="3" s="1"/>
  <c r="G344" i="13"/>
  <c r="G773" i="3" s="1"/>
  <c r="H344" i="13"/>
  <c r="H773" i="3" s="1"/>
  <c r="I344" i="13"/>
  <c r="I773" i="3" s="1"/>
  <c r="L344" i="13"/>
  <c r="L773" i="3" s="1"/>
  <c r="P773" i="3"/>
  <c r="F334" i="13"/>
  <c r="F335" i="13"/>
  <c r="F336" i="13"/>
  <c r="F337" i="13"/>
  <c r="F338" i="13"/>
  <c r="F339" i="13"/>
  <c r="F340" i="13"/>
  <c r="F341" i="13"/>
  <c r="F342" i="13"/>
  <c r="F343" i="13"/>
  <c r="J334" i="13"/>
  <c r="J335" i="13"/>
  <c r="J336" i="13"/>
  <c r="J337" i="13"/>
  <c r="J338" i="13"/>
  <c r="J339" i="13"/>
  <c r="J340" i="13"/>
  <c r="J341" i="13"/>
  <c r="J342" i="13"/>
  <c r="J343" i="13"/>
  <c r="J333" i="13"/>
  <c r="F333" i="13"/>
  <c r="D325" i="13"/>
  <c r="D731" i="3" s="1"/>
  <c r="E325" i="13"/>
  <c r="E731" i="3" s="1"/>
  <c r="G325" i="13"/>
  <c r="G731" i="3" s="1"/>
  <c r="H325" i="13"/>
  <c r="I325" i="13"/>
  <c r="I731" i="3" s="1"/>
  <c r="L325" i="13"/>
  <c r="L731" i="3" s="1"/>
  <c r="N325" i="13"/>
  <c r="N731" i="3" s="1"/>
  <c r="P325" i="13"/>
  <c r="P731" i="3" s="1"/>
  <c r="F314" i="13"/>
  <c r="F317" i="13"/>
  <c r="F318" i="13"/>
  <c r="F321" i="13"/>
  <c r="F322" i="13"/>
  <c r="J314" i="13"/>
  <c r="J317" i="13"/>
  <c r="J318" i="13"/>
  <c r="J321" i="13"/>
  <c r="J322" i="13"/>
  <c r="J313" i="13"/>
  <c r="F313" i="13"/>
  <c r="D306" i="13"/>
  <c r="D711" i="3" s="1"/>
  <c r="E306" i="13"/>
  <c r="E711" i="3" s="1"/>
  <c r="G306" i="13"/>
  <c r="G711" i="3" s="1"/>
  <c r="H306" i="13"/>
  <c r="H711" i="3" s="1"/>
  <c r="I306" i="13"/>
  <c r="I711" i="3" s="1"/>
  <c r="L306" i="13"/>
  <c r="L711" i="3" s="1"/>
  <c r="N306" i="13"/>
  <c r="N711" i="3" s="1"/>
  <c r="P711" i="3"/>
  <c r="P715" i="3" s="1"/>
  <c r="F294" i="13"/>
  <c r="F295" i="13"/>
  <c r="F296" i="13"/>
  <c r="F297" i="13"/>
  <c r="F298" i="13"/>
  <c r="F299" i="13"/>
  <c r="F300" i="13"/>
  <c r="F302" i="13"/>
  <c r="F303" i="13"/>
  <c r="F304" i="13"/>
  <c r="J294" i="13"/>
  <c r="J295" i="13"/>
  <c r="J296" i="13"/>
  <c r="J297" i="13"/>
  <c r="J298" i="13"/>
  <c r="J299" i="13"/>
  <c r="J300" i="13"/>
  <c r="J302" i="13"/>
  <c r="J303" i="13"/>
  <c r="J304" i="13"/>
  <c r="J293" i="13"/>
  <c r="F293" i="13"/>
  <c r="D287" i="13"/>
  <c r="D648" i="3" s="1"/>
  <c r="E287" i="13"/>
  <c r="E648" i="3" s="1"/>
  <c r="G287" i="13"/>
  <c r="G648" i="3" s="1"/>
  <c r="H287" i="13"/>
  <c r="H648" i="3" s="1"/>
  <c r="I287" i="13"/>
  <c r="I648" i="3" s="1"/>
  <c r="L287" i="13"/>
  <c r="L648" i="3" s="1"/>
  <c r="N287" i="13"/>
  <c r="N648" i="3" s="1"/>
  <c r="P287" i="13"/>
  <c r="P648" i="3" s="1"/>
  <c r="F279" i="13"/>
  <c r="F281" i="13"/>
  <c r="F284" i="13"/>
  <c r="J279" i="13"/>
  <c r="J281" i="13"/>
  <c r="J284" i="13"/>
  <c r="O279" i="13"/>
  <c r="O281" i="13"/>
  <c r="O284" i="13"/>
  <c r="O278" i="13"/>
  <c r="J278" i="13"/>
  <c r="F278" i="13"/>
  <c r="D268" i="13"/>
  <c r="D584" i="3" s="1"/>
  <c r="E268" i="13"/>
  <c r="E584" i="3" s="1"/>
  <c r="G268" i="13"/>
  <c r="G584" i="3" s="1"/>
  <c r="H268" i="13"/>
  <c r="H584" i="3" s="1"/>
  <c r="I268" i="13"/>
  <c r="I584" i="3" s="1"/>
  <c r="L268" i="13"/>
  <c r="L584" i="3" s="1"/>
  <c r="N268" i="13"/>
  <c r="N584" i="3" s="1"/>
  <c r="P584" i="3"/>
  <c r="F261" i="13"/>
  <c r="F262" i="13"/>
  <c r="F263" i="13"/>
  <c r="F264" i="13"/>
  <c r="F265" i="13"/>
  <c r="F267" i="13"/>
  <c r="J261" i="13"/>
  <c r="J262" i="13"/>
  <c r="J263" i="13"/>
  <c r="J264" i="13"/>
  <c r="J265" i="13"/>
  <c r="J267" i="13"/>
  <c r="J260" i="13"/>
  <c r="F260" i="13"/>
  <c r="D249" i="13"/>
  <c r="D564" i="3" s="1"/>
  <c r="E249" i="13"/>
  <c r="E564" i="3" s="1"/>
  <c r="G249" i="13"/>
  <c r="G564" i="3" s="1"/>
  <c r="H249" i="13"/>
  <c r="H564" i="3" s="1"/>
  <c r="I249" i="13"/>
  <c r="I564" i="3" s="1"/>
  <c r="L249" i="13"/>
  <c r="L564" i="3" s="1"/>
  <c r="P564" i="3"/>
  <c r="F242" i="13"/>
  <c r="F243" i="13"/>
  <c r="F244" i="13"/>
  <c r="F245" i="13"/>
  <c r="F247" i="13"/>
  <c r="J242" i="13"/>
  <c r="J243" i="13"/>
  <c r="J244" i="13"/>
  <c r="J245" i="13"/>
  <c r="J247" i="13"/>
  <c r="J241" i="13"/>
  <c r="F241" i="13"/>
  <c r="D230" i="13"/>
  <c r="D543" i="3" s="1"/>
  <c r="E230" i="13"/>
  <c r="E543" i="3" s="1"/>
  <c r="G230" i="13"/>
  <c r="G543" i="3" s="1"/>
  <c r="H230" i="13"/>
  <c r="H543" i="3" s="1"/>
  <c r="I230" i="13"/>
  <c r="I543" i="3" s="1"/>
  <c r="L230" i="13"/>
  <c r="L543" i="3" s="1"/>
  <c r="N230" i="13"/>
  <c r="N543" i="3" s="1"/>
  <c r="P230" i="13"/>
  <c r="P543" i="3" s="1"/>
  <c r="F222" i="13"/>
  <c r="F226" i="13"/>
  <c r="J222" i="13"/>
  <c r="J226" i="13"/>
  <c r="O222" i="13"/>
  <c r="O226" i="13"/>
  <c r="O221" i="13"/>
  <c r="J221" i="13"/>
  <c r="F221" i="13"/>
  <c r="D211" i="13"/>
  <c r="E211" i="13"/>
  <c r="G211" i="13"/>
  <c r="H211" i="13"/>
  <c r="I211" i="13"/>
  <c r="L211" i="13"/>
  <c r="N211" i="13"/>
  <c r="P211" i="13"/>
  <c r="F203" i="13"/>
  <c r="F204" i="13"/>
  <c r="F205" i="13"/>
  <c r="F207" i="13"/>
  <c r="F208" i="13"/>
  <c r="F209" i="13"/>
  <c r="F210" i="13"/>
  <c r="J203" i="13"/>
  <c r="J204" i="13"/>
  <c r="J205" i="13"/>
  <c r="J207" i="13"/>
  <c r="J208" i="13"/>
  <c r="J209" i="13"/>
  <c r="J210" i="13"/>
  <c r="O203" i="13"/>
  <c r="O204" i="13"/>
  <c r="O205" i="13"/>
  <c r="O207" i="13"/>
  <c r="O208" i="13"/>
  <c r="O209" i="13"/>
  <c r="O210" i="13"/>
  <c r="O199" i="13"/>
  <c r="J199" i="13"/>
  <c r="F199" i="13"/>
  <c r="D192" i="13"/>
  <c r="D501" i="3" s="1"/>
  <c r="E192" i="13"/>
  <c r="E501" i="3" s="1"/>
  <c r="G192" i="13"/>
  <c r="G501" i="3" s="1"/>
  <c r="H192" i="13"/>
  <c r="H501" i="3" s="1"/>
  <c r="I192" i="13"/>
  <c r="I501" i="3" s="1"/>
  <c r="L192" i="13"/>
  <c r="L501" i="3" s="1"/>
  <c r="N192" i="13"/>
  <c r="N501" i="3" s="1"/>
  <c r="P501" i="3"/>
  <c r="F184" i="13"/>
  <c r="J184" i="13"/>
  <c r="J183" i="13"/>
  <c r="F183" i="13"/>
  <c r="P480" i="3"/>
  <c r="L173" i="13"/>
  <c r="L480" i="3" s="1"/>
  <c r="N173" i="13"/>
  <c r="N480" i="3" s="1"/>
  <c r="G173" i="13"/>
  <c r="G480" i="3" s="1"/>
  <c r="H173" i="13"/>
  <c r="H480" i="3" s="1"/>
  <c r="I173" i="13"/>
  <c r="I480" i="3" s="1"/>
  <c r="D173" i="13"/>
  <c r="D480" i="3" s="1"/>
  <c r="E173" i="13"/>
  <c r="E480" i="3" s="1"/>
  <c r="F165" i="13"/>
  <c r="F167" i="13"/>
  <c r="F170" i="13"/>
  <c r="F172" i="13"/>
  <c r="J165" i="13"/>
  <c r="J167" i="13"/>
  <c r="J170" i="13"/>
  <c r="J172" i="13"/>
  <c r="J164" i="13"/>
  <c r="F164" i="13"/>
  <c r="D154" i="13"/>
  <c r="D459" i="3" s="1"/>
  <c r="E154" i="13"/>
  <c r="E459" i="3" s="1"/>
  <c r="G154" i="13"/>
  <c r="G459" i="3" s="1"/>
  <c r="H154" i="13"/>
  <c r="H459" i="3" s="1"/>
  <c r="I154" i="13"/>
  <c r="I459" i="3" s="1"/>
  <c r="L154" i="13"/>
  <c r="L459" i="3" s="1"/>
  <c r="N154" i="13"/>
  <c r="N459" i="3" s="1"/>
  <c r="P459" i="3"/>
  <c r="F146" i="13"/>
  <c r="F148" i="13"/>
  <c r="J146" i="13"/>
  <c r="J148" i="13"/>
  <c r="O148" i="13"/>
  <c r="J145" i="13"/>
  <c r="F145" i="13"/>
  <c r="P310" i="3"/>
  <c r="L135" i="13"/>
  <c r="L310" i="3" s="1"/>
  <c r="I135" i="13"/>
  <c r="I310" i="3" s="1"/>
  <c r="H135" i="13"/>
  <c r="H310" i="3" s="1"/>
  <c r="G135" i="13"/>
  <c r="G310" i="3" s="1"/>
  <c r="E135" i="13"/>
  <c r="E310" i="3" s="1"/>
  <c r="D135" i="13"/>
  <c r="D310" i="3" s="1"/>
  <c r="C135" i="13"/>
  <c r="C310" i="3" s="1"/>
  <c r="B135" i="13"/>
  <c r="B310" i="3" s="1"/>
  <c r="J134" i="13"/>
  <c r="F134" i="13"/>
  <c r="J133" i="13"/>
  <c r="F133" i="13"/>
  <c r="J131" i="13"/>
  <c r="F131" i="13"/>
  <c r="J130" i="13"/>
  <c r="F130" i="13"/>
  <c r="J129" i="13"/>
  <c r="F129" i="13"/>
  <c r="J128" i="13"/>
  <c r="F128" i="13"/>
  <c r="J127" i="13"/>
  <c r="F127" i="13"/>
  <c r="J126" i="13"/>
  <c r="F126" i="13"/>
  <c r="J125" i="13"/>
  <c r="F125" i="13"/>
  <c r="N116" i="13"/>
  <c r="N331" i="3" s="1"/>
  <c r="L116" i="13"/>
  <c r="L331" i="3" s="1"/>
  <c r="I116" i="13"/>
  <c r="I331" i="3" s="1"/>
  <c r="H116" i="13"/>
  <c r="H331" i="3" s="1"/>
  <c r="G116" i="13"/>
  <c r="G331" i="3" s="1"/>
  <c r="E116" i="13"/>
  <c r="E331" i="3" s="1"/>
  <c r="D116" i="13"/>
  <c r="D331" i="3" s="1"/>
  <c r="C116" i="13"/>
  <c r="C331" i="3" s="1"/>
  <c r="B116" i="13"/>
  <c r="B331" i="3" s="1"/>
  <c r="J114" i="13"/>
  <c r="F114" i="13"/>
  <c r="J113" i="13"/>
  <c r="F113" i="13"/>
  <c r="J112" i="13"/>
  <c r="F112" i="13"/>
  <c r="J111" i="13"/>
  <c r="F111" i="13"/>
  <c r="J110" i="13"/>
  <c r="F110" i="13"/>
  <c r="J109" i="13"/>
  <c r="F109" i="13"/>
  <c r="J108" i="13"/>
  <c r="F108" i="13"/>
  <c r="J105" i="13"/>
  <c r="F105" i="13"/>
  <c r="J103" i="13"/>
  <c r="F103" i="13"/>
  <c r="D97" i="13"/>
  <c r="D289" i="3" s="1"/>
  <c r="E97" i="13"/>
  <c r="E289" i="3" s="1"/>
  <c r="G97" i="13"/>
  <c r="G289" i="3" s="1"/>
  <c r="H97" i="13"/>
  <c r="H289" i="3" s="1"/>
  <c r="I97" i="13"/>
  <c r="I289" i="3" s="1"/>
  <c r="L97" i="13"/>
  <c r="L289" i="3" s="1"/>
  <c r="N97" i="13"/>
  <c r="N289" i="3" s="1"/>
  <c r="P289" i="3"/>
  <c r="F85" i="13"/>
  <c r="F86" i="13"/>
  <c r="F87" i="13"/>
  <c r="F88" i="13"/>
  <c r="F89" i="13"/>
  <c r="F90" i="13"/>
  <c r="F91" i="13"/>
  <c r="F92" i="13"/>
  <c r="F93" i="13"/>
  <c r="F94" i="13"/>
  <c r="F95" i="13"/>
  <c r="F96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D78" i="13"/>
  <c r="D222" i="3" s="1"/>
  <c r="E78" i="13"/>
  <c r="E222" i="3" s="1"/>
  <c r="G78" i="13"/>
  <c r="G222" i="3" s="1"/>
  <c r="H78" i="13"/>
  <c r="H222" i="3" s="1"/>
  <c r="I78" i="13"/>
  <c r="I222" i="3" s="1"/>
  <c r="L78" i="13"/>
  <c r="L222" i="3" s="1"/>
  <c r="P222" i="3"/>
  <c r="F69" i="13"/>
  <c r="F70" i="13"/>
  <c r="F71" i="13"/>
  <c r="F72" i="13"/>
  <c r="F75" i="13"/>
  <c r="F76" i="13"/>
  <c r="J69" i="13"/>
  <c r="J70" i="13"/>
  <c r="J71" i="13"/>
  <c r="J72" i="13"/>
  <c r="J75" i="13"/>
  <c r="J76" i="13"/>
  <c r="J66" i="13"/>
  <c r="F66" i="13"/>
  <c r="G107" i="3"/>
  <c r="H107" i="3"/>
  <c r="I107" i="3"/>
  <c r="D107" i="3"/>
  <c r="E107" i="3"/>
  <c r="L59" i="13"/>
  <c r="L107" i="3" s="1"/>
  <c r="P107" i="3"/>
  <c r="F51" i="13"/>
  <c r="F52" i="13"/>
  <c r="F53" i="13"/>
  <c r="F56" i="13"/>
  <c r="F57" i="13"/>
  <c r="F58" i="13"/>
  <c r="J51" i="13"/>
  <c r="J52" i="13"/>
  <c r="J53" i="13"/>
  <c r="J56" i="13"/>
  <c r="J57" i="13"/>
  <c r="J58" i="13"/>
  <c r="J50" i="13"/>
  <c r="F50" i="13"/>
  <c r="D40" i="13"/>
  <c r="D84" i="3" s="1"/>
  <c r="E40" i="13"/>
  <c r="E84" i="3" s="1"/>
  <c r="G40" i="13"/>
  <c r="G84" i="3" s="1"/>
  <c r="H40" i="13"/>
  <c r="H84" i="3" s="1"/>
  <c r="I40" i="13"/>
  <c r="I84" i="3" s="1"/>
  <c r="L40" i="13"/>
  <c r="L84" i="3" s="1"/>
  <c r="P84" i="3"/>
  <c r="F32" i="13"/>
  <c r="F33" i="13"/>
  <c r="F34" i="13"/>
  <c r="F37" i="13"/>
  <c r="F38" i="13"/>
  <c r="F39" i="13"/>
  <c r="J32" i="13"/>
  <c r="J33" i="13"/>
  <c r="J34" i="13"/>
  <c r="J37" i="13"/>
  <c r="J38" i="13"/>
  <c r="J39" i="13"/>
  <c r="J31" i="13"/>
  <c r="F31" i="13"/>
  <c r="P16" i="3"/>
  <c r="L21" i="13"/>
  <c r="L16" i="3" s="1"/>
  <c r="G21" i="13"/>
  <c r="G16" i="3" s="1"/>
  <c r="H21" i="13"/>
  <c r="H16" i="3" s="1"/>
  <c r="I21" i="13"/>
  <c r="I16" i="3" s="1"/>
  <c r="D21" i="13"/>
  <c r="D16" i="3" s="1"/>
  <c r="E21" i="13"/>
  <c r="E16" i="3" s="1"/>
  <c r="F9" i="13"/>
  <c r="F12" i="13"/>
  <c r="F13" i="13"/>
  <c r="F14" i="13"/>
  <c r="F15" i="13"/>
  <c r="F16" i="13"/>
  <c r="F17" i="13"/>
  <c r="F18" i="13"/>
  <c r="F19" i="13"/>
  <c r="F20" i="13"/>
  <c r="J9" i="13"/>
  <c r="J12" i="13"/>
  <c r="J13" i="13"/>
  <c r="J14" i="13"/>
  <c r="J15" i="13"/>
  <c r="J16" i="13"/>
  <c r="J17" i="13"/>
  <c r="J18" i="13"/>
  <c r="J19" i="13"/>
  <c r="J20" i="13"/>
  <c r="J8" i="13"/>
  <c r="F8" i="13"/>
  <c r="D716" i="5"/>
  <c r="D809" i="3" s="1"/>
  <c r="E716" i="5"/>
  <c r="E809" i="3" s="1"/>
  <c r="G716" i="5"/>
  <c r="G809" i="3" s="1"/>
  <c r="H716" i="5"/>
  <c r="I716" i="5"/>
  <c r="I809" i="3" s="1"/>
  <c r="L716" i="5"/>
  <c r="L809" i="3" s="1"/>
  <c r="N716" i="5"/>
  <c r="N809" i="3" s="1"/>
  <c r="P716" i="5"/>
  <c r="P809" i="3" s="1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1" i="5"/>
  <c r="F712" i="5"/>
  <c r="F714" i="5"/>
  <c r="F715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1" i="5"/>
  <c r="J712" i="5"/>
  <c r="J714" i="5"/>
  <c r="J715" i="5"/>
  <c r="O692" i="5"/>
  <c r="O693" i="5"/>
  <c r="O694" i="5"/>
  <c r="O695" i="5"/>
  <c r="O696" i="5"/>
  <c r="O697" i="5"/>
  <c r="O698" i="5"/>
  <c r="O699" i="5"/>
  <c r="O700" i="5"/>
  <c r="O701" i="5"/>
  <c r="O702" i="5"/>
  <c r="O703" i="5"/>
  <c r="O704" i="5"/>
  <c r="O705" i="5"/>
  <c r="O706" i="5"/>
  <c r="O707" i="5"/>
  <c r="O708" i="5"/>
  <c r="O709" i="5"/>
  <c r="O711" i="5"/>
  <c r="O712" i="5"/>
  <c r="O714" i="5"/>
  <c r="O715" i="5"/>
  <c r="O691" i="5"/>
  <c r="J691" i="5"/>
  <c r="F691" i="5"/>
  <c r="P766" i="3"/>
  <c r="L766" i="3"/>
  <c r="G685" i="5"/>
  <c r="G766" i="3" s="1"/>
  <c r="H685" i="5"/>
  <c r="H766" i="3" s="1"/>
  <c r="I685" i="5"/>
  <c r="I766" i="3" s="1"/>
  <c r="D685" i="5"/>
  <c r="D766" i="3" s="1"/>
  <c r="E685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4" i="5"/>
  <c r="J675" i="5"/>
  <c r="J676" i="5"/>
  <c r="J677" i="5"/>
  <c r="J678" i="5"/>
  <c r="J679" i="5"/>
  <c r="J680" i="5"/>
  <c r="J681" i="5"/>
  <c r="J683" i="5"/>
  <c r="J684" i="5"/>
  <c r="J660" i="5"/>
  <c r="D654" i="5"/>
  <c r="D724" i="3" s="1"/>
  <c r="E654" i="5"/>
  <c r="E724" i="3" s="1"/>
  <c r="G654" i="5"/>
  <c r="G724" i="3" s="1"/>
  <c r="H654" i="5"/>
  <c r="I654" i="5"/>
  <c r="I724" i="3" s="1"/>
  <c r="L654" i="5"/>
  <c r="L724" i="3" s="1"/>
  <c r="N654" i="5"/>
  <c r="N724" i="3" s="1"/>
  <c r="P654" i="5"/>
  <c r="P724" i="3" s="1"/>
  <c r="P735" i="3" s="1"/>
  <c r="J639" i="5"/>
  <c r="F639" i="5"/>
  <c r="L623" i="5"/>
  <c r="L704" i="3" s="1"/>
  <c r="N623" i="5"/>
  <c r="N704" i="3" s="1"/>
  <c r="G623" i="5"/>
  <c r="G704" i="3" s="1"/>
  <c r="H623" i="5"/>
  <c r="H704" i="3" s="1"/>
  <c r="I623" i="5"/>
  <c r="I704" i="3" s="1"/>
  <c r="D623" i="5"/>
  <c r="D704" i="3" s="1"/>
  <c r="E623" i="5"/>
  <c r="E704" i="3" s="1"/>
  <c r="F600" i="5"/>
  <c r="F605" i="5"/>
  <c r="F607" i="5"/>
  <c r="F608" i="5"/>
  <c r="F614" i="5"/>
  <c r="F616" i="5"/>
  <c r="F622" i="5"/>
  <c r="J600" i="5"/>
  <c r="J605" i="5"/>
  <c r="J607" i="5"/>
  <c r="J608" i="5"/>
  <c r="J614" i="5"/>
  <c r="J616" i="5"/>
  <c r="J622" i="5"/>
  <c r="J598" i="5"/>
  <c r="F598" i="5"/>
  <c r="D592" i="5"/>
  <c r="D641" i="3" s="1"/>
  <c r="E592" i="5"/>
  <c r="E641" i="3" s="1"/>
  <c r="G641" i="3"/>
  <c r="I641" i="3"/>
  <c r="L592" i="5"/>
  <c r="L641" i="3" s="1"/>
  <c r="M592" i="5"/>
  <c r="M641" i="3" s="1"/>
  <c r="M37" i="4" s="1"/>
  <c r="N592" i="5"/>
  <c r="N641" i="3" s="1"/>
  <c r="P592" i="5"/>
  <c r="P641" i="3" s="1"/>
  <c r="F577" i="5"/>
  <c r="F581" i="5"/>
  <c r="F591" i="5"/>
  <c r="J577" i="5"/>
  <c r="J581" i="5"/>
  <c r="J591" i="5"/>
  <c r="O577" i="5"/>
  <c r="O581" i="5"/>
  <c r="O591" i="5"/>
  <c r="O576" i="5"/>
  <c r="J576" i="5"/>
  <c r="F576" i="5"/>
  <c r="E766" i="3" l="1"/>
  <c r="J592" i="5"/>
  <c r="J641" i="3" s="1"/>
  <c r="K375" i="13"/>
  <c r="K9" i="13"/>
  <c r="K360" i="13"/>
  <c r="K356" i="13"/>
  <c r="K352" i="13"/>
  <c r="K359" i="13"/>
  <c r="K146" i="13"/>
  <c r="K669" i="5"/>
  <c r="K661" i="5"/>
  <c r="K712" i="5"/>
  <c r="K32" i="13"/>
  <c r="K714" i="5"/>
  <c r="K708" i="5"/>
  <c r="K700" i="5"/>
  <c r="K696" i="5"/>
  <c r="K692" i="5"/>
  <c r="K70" i="13"/>
  <c r="K72" i="13"/>
  <c r="K226" i="13"/>
  <c r="K294" i="13"/>
  <c r="K342" i="13"/>
  <c r="K336" i="13"/>
  <c r="K69" i="13"/>
  <c r="K677" i="5"/>
  <c r="K76" i="13"/>
  <c r="K148" i="13"/>
  <c r="K263" i="13"/>
  <c r="K302" i="13"/>
  <c r="K297" i="13"/>
  <c r="K681" i="5"/>
  <c r="K704" i="5"/>
  <c r="K222" i="13"/>
  <c r="K57" i="13"/>
  <c r="K51" i="13"/>
  <c r="K304" i="13"/>
  <c r="K299" i="13"/>
  <c r="K295" i="13"/>
  <c r="K362" i="13"/>
  <c r="K358" i="13"/>
  <c r="K354" i="13"/>
  <c r="K679" i="5"/>
  <c r="K675" i="5"/>
  <c r="K303" i="13"/>
  <c r="K75" i="13"/>
  <c r="K361" i="13"/>
  <c r="K357" i="13"/>
  <c r="K355" i="13"/>
  <c r="K353" i="13"/>
  <c r="K71" i="13"/>
  <c r="P652" i="3"/>
  <c r="P37" i="4" s="1"/>
  <c r="K322" i="13"/>
  <c r="K318" i="13"/>
  <c r="K314" i="13"/>
  <c r="K321" i="13"/>
  <c r="K317" i="13"/>
  <c r="K333" i="13"/>
  <c r="K167" i="13"/>
  <c r="J325" i="13"/>
  <c r="J731" i="3" s="1"/>
  <c r="H731" i="3"/>
  <c r="J363" i="13"/>
  <c r="J816" i="3" s="1"/>
  <c r="H816" i="3"/>
  <c r="O592" i="5"/>
  <c r="O641" i="3" s="1"/>
  <c r="O652" i="3" s="1"/>
  <c r="O37" i="4" s="1"/>
  <c r="K591" i="5"/>
  <c r="K581" i="5"/>
  <c r="K683" i="5"/>
  <c r="K665" i="5"/>
  <c r="K165" i="13"/>
  <c r="J382" i="13"/>
  <c r="J837" i="3" s="1"/>
  <c r="H837" i="3"/>
  <c r="K264" i="13"/>
  <c r="K577" i="5"/>
  <c r="O306" i="13"/>
  <c r="O711" i="3" s="1"/>
  <c r="O724" i="3"/>
  <c r="K671" i="5"/>
  <c r="K667" i="5"/>
  <c r="K663" i="5"/>
  <c r="K706" i="5"/>
  <c r="K702" i="5"/>
  <c r="K698" i="5"/>
  <c r="K694" i="5"/>
  <c r="K243" i="13"/>
  <c r="H641" i="3"/>
  <c r="K607" i="5"/>
  <c r="K605" i="5"/>
  <c r="K639" i="5"/>
  <c r="J654" i="5"/>
  <c r="J724" i="3" s="1"/>
  <c r="H724" i="3"/>
  <c r="K660" i="5"/>
  <c r="J716" i="5"/>
  <c r="J809" i="3" s="1"/>
  <c r="H809" i="3"/>
  <c r="F128" i="8"/>
  <c r="F368" i="3" s="1"/>
  <c r="F377" i="3" s="1"/>
  <c r="F24" i="4" s="1"/>
  <c r="K118" i="8"/>
  <c r="J128" i="8"/>
  <c r="J368" i="3" s="1"/>
  <c r="J377" i="3" s="1"/>
  <c r="J24" i="4" s="1"/>
  <c r="O128" i="8"/>
  <c r="O368" i="3" s="1"/>
  <c r="O377" i="3" s="1"/>
  <c r="O24" i="4" s="1"/>
  <c r="O382" i="13"/>
  <c r="O837" i="3" s="1"/>
  <c r="K374" i="13"/>
  <c r="K298" i="13"/>
  <c r="J344" i="13"/>
  <c r="J773" i="3" s="1"/>
  <c r="O363" i="13"/>
  <c r="O816" i="3" s="1"/>
  <c r="K351" i="13"/>
  <c r="K265" i="13"/>
  <c r="K281" i="13"/>
  <c r="K340" i="13"/>
  <c r="K334" i="13"/>
  <c r="K210" i="13"/>
  <c r="K208" i="13"/>
  <c r="K205" i="13"/>
  <c r="K203" i="13"/>
  <c r="J268" i="13"/>
  <c r="J584" i="3" s="1"/>
  <c r="K300" i="13"/>
  <c r="K296" i="13"/>
  <c r="K338" i="13"/>
  <c r="K343" i="13"/>
  <c r="K341" i="13"/>
  <c r="K339" i="13"/>
  <c r="K337" i="13"/>
  <c r="K335" i="13"/>
  <c r="O731" i="3"/>
  <c r="K313" i="13"/>
  <c r="K267" i="13"/>
  <c r="O192" i="13"/>
  <c r="O501" i="3" s="1"/>
  <c r="K279" i="13"/>
  <c r="J287" i="13"/>
  <c r="J648" i="3" s="1"/>
  <c r="J306" i="13"/>
  <c r="J711" i="3" s="1"/>
  <c r="K293" i="13"/>
  <c r="J154" i="13"/>
  <c r="J459" i="3" s="1"/>
  <c r="K184" i="13"/>
  <c r="J192" i="13"/>
  <c r="J501" i="3" s="1"/>
  <c r="K245" i="13"/>
  <c r="O287" i="13"/>
  <c r="O648" i="3" s="1"/>
  <c r="K278" i="13"/>
  <c r="K284" i="13"/>
  <c r="K262" i="13"/>
  <c r="K247" i="13"/>
  <c r="K244" i="13"/>
  <c r="K242" i="13"/>
  <c r="J249" i="13"/>
  <c r="J564" i="3" s="1"/>
  <c r="K261" i="13"/>
  <c r="O268" i="13"/>
  <c r="O584" i="3" s="1"/>
  <c r="K260" i="13"/>
  <c r="K209" i="13"/>
  <c r="K207" i="13"/>
  <c r="K204" i="13"/>
  <c r="J230" i="13"/>
  <c r="J543" i="3" s="1"/>
  <c r="K241" i="13"/>
  <c r="K19" i="13"/>
  <c r="K85" i="13"/>
  <c r="J211" i="13"/>
  <c r="O230" i="13"/>
  <c r="O543" i="3" s="1"/>
  <c r="K221" i="13"/>
  <c r="J97" i="13"/>
  <c r="J289" i="3" s="1"/>
  <c r="K103" i="13"/>
  <c r="K108" i="13"/>
  <c r="K110" i="13"/>
  <c r="K112" i="13"/>
  <c r="K114" i="13"/>
  <c r="O211" i="13"/>
  <c r="K199" i="13"/>
  <c r="K183" i="13"/>
  <c r="K95" i="13"/>
  <c r="K93" i="13"/>
  <c r="K91" i="13"/>
  <c r="K89" i="13"/>
  <c r="K87" i="13"/>
  <c r="K164" i="13"/>
  <c r="K96" i="13"/>
  <c r="K94" i="13"/>
  <c r="K92" i="13"/>
  <c r="K90" i="13"/>
  <c r="K88" i="13"/>
  <c r="K86" i="13"/>
  <c r="J173" i="13"/>
  <c r="J480" i="3" s="1"/>
  <c r="O173" i="13"/>
  <c r="O480" i="3" s="1"/>
  <c r="K172" i="13"/>
  <c r="K170" i="13"/>
  <c r="K105" i="13"/>
  <c r="K109" i="13"/>
  <c r="K111" i="13"/>
  <c r="K113" i="13"/>
  <c r="K125" i="13"/>
  <c r="K127" i="13"/>
  <c r="K129" i="13"/>
  <c r="K131" i="13"/>
  <c r="K134" i="13"/>
  <c r="O154" i="13"/>
  <c r="O459" i="3" s="1"/>
  <c r="K145" i="13"/>
  <c r="K126" i="13"/>
  <c r="K133" i="13"/>
  <c r="K128" i="13"/>
  <c r="K130" i="13"/>
  <c r="J135" i="13"/>
  <c r="J310" i="3" s="1"/>
  <c r="F116" i="13"/>
  <c r="F331" i="3" s="1"/>
  <c r="J116" i="13"/>
  <c r="J331" i="3" s="1"/>
  <c r="O116" i="13"/>
  <c r="O331" i="3" s="1"/>
  <c r="F135" i="13"/>
  <c r="F310" i="3" s="1"/>
  <c r="K38" i="13"/>
  <c r="K34" i="13"/>
  <c r="K15" i="13"/>
  <c r="O97" i="13"/>
  <c r="O289" i="3" s="1"/>
  <c r="J40" i="13"/>
  <c r="J84" i="3" s="1"/>
  <c r="J78" i="13"/>
  <c r="J222" i="3" s="1"/>
  <c r="K66" i="13"/>
  <c r="K53" i="13"/>
  <c r="J59" i="13"/>
  <c r="J107" i="3" s="1"/>
  <c r="K50" i="13"/>
  <c r="K58" i="13"/>
  <c r="K56" i="13"/>
  <c r="K52" i="13"/>
  <c r="K17" i="13"/>
  <c r="K13" i="13"/>
  <c r="K31" i="13"/>
  <c r="K39" i="13"/>
  <c r="K37" i="13"/>
  <c r="K33" i="13"/>
  <c r="K8" i="13"/>
  <c r="J21" i="13"/>
  <c r="J16" i="3" s="1"/>
  <c r="K20" i="13"/>
  <c r="K18" i="13"/>
  <c r="K16" i="13"/>
  <c r="K14" i="13"/>
  <c r="K12" i="13"/>
  <c r="O716" i="5"/>
  <c r="O809" i="3" s="1"/>
  <c r="O820" i="3" s="1"/>
  <c r="O46" i="4" s="1"/>
  <c r="K691" i="5"/>
  <c r="K715" i="5"/>
  <c r="K711" i="5"/>
  <c r="K709" i="5"/>
  <c r="K707" i="5"/>
  <c r="K705" i="5"/>
  <c r="K703" i="5"/>
  <c r="K701" i="5"/>
  <c r="K699" i="5"/>
  <c r="K697" i="5"/>
  <c r="K695" i="5"/>
  <c r="K693" i="5"/>
  <c r="J685" i="5"/>
  <c r="J766" i="3" s="1"/>
  <c r="K680" i="5"/>
  <c r="K678" i="5"/>
  <c r="K676" i="5"/>
  <c r="K674" i="5"/>
  <c r="K672" i="5"/>
  <c r="K670" i="5"/>
  <c r="K668" i="5"/>
  <c r="K666" i="5"/>
  <c r="K664" i="5"/>
  <c r="K684" i="5"/>
  <c r="K662" i="5"/>
  <c r="K598" i="5"/>
  <c r="J623" i="5"/>
  <c r="J704" i="3" s="1"/>
  <c r="O623" i="5"/>
  <c r="O704" i="3" s="1"/>
  <c r="K622" i="5"/>
  <c r="K616" i="5"/>
  <c r="K614" i="5"/>
  <c r="K608" i="5"/>
  <c r="K600" i="5"/>
  <c r="K576" i="5"/>
  <c r="K128" i="8" l="1"/>
  <c r="K368" i="3" s="1"/>
  <c r="K377" i="3" s="1"/>
  <c r="K24" i="4" s="1"/>
  <c r="K116" i="13"/>
  <c r="K331" i="3" s="1"/>
  <c r="K135" i="13"/>
  <c r="K310" i="3" s="1"/>
  <c r="G561" i="5" l="1"/>
  <c r="G577" i="3" s="1"/>
  <c r="D561" i="5"/>
  <c r="D577" i="3" s="1"/>
  <c r="E561" i="5"/>
  <c r="E577" i="3" s="1"/>
  <c r="H561" i="5"/>
  <c r="H577" i="3" s="1"/>
  <c r="I561" i="5"/>
  <c r="L561" i="5"/>
  <c r="L577" i="3" s="1"/>
  <c r="P577" i="3"/>
  <c r="F537" i="5"/>
  <c r="F538" i="5"/>
  <c r="F539" i="5"/>
  <c r="F540" i="5"/>
  <c r="F541" i="5"/>
  <c r="F542" i="5"/>
  <c r="F543" i="5"/>
  <c r="F545" i="5"/>
  <c r="F546" i="5"/>
  <c r="F547" i="5"/>
  <c r="F548" i="5"/>
  <c r="F549" i="5"/>
  <c r="F551" i="5"/>
  <c r="F552" i="5"/>
  <c r="F553" i="5"/>
  <c r="F555" i="5"/>
  <c r="F557" i="5"/>
  <c r="F559" i="5"/>
  <c r="F560" i="5"/>
  <c r="J537" i="5"/>
  <c r="J538" i="5"/>
  <c r="J539" i="5"/>
  <c r="J540" i="5"/>
  <c r="J541" i="5"/>
  <c r="J542" i="5"/>
  <c r="J543" i="5"/>
  <c r="J545" i="5"/>
  <c r="J546" i="5"/>
  <c r="J547" i="5"/>
  <c r="K547" i="5" s="1"/>
  <c r="J548" i="5"/>
  <c r="J549" i="5"/>
  <c r="K549" i="5" s="1"/>
  <c r="J551" i="5"/>
  <c r="J552" i="5"/>
  <c r="J553" i="5"/>
  <c r="J555" i="5"/>
  <c r="J556" i="5"/>
  <c r="J557" i="5"/>
  <c r="K557" i="5" s="1"/>
  <c r="J559" i="5"/>
  <c r="K559" i="5" s="1"/>
  <c r="J560" i="5"/>
  <c r="J536" i="5"/>
  <c r="F536" i="5"/>
  <c r="D530" i="5"/>
  <c r="D557" i="3" s="1"/>
  <c r="E530" i="5"/>
  <c r="E557" i="3" s="1"/>
  <c r="G530" i="5"/>
  <c r="G557" i="3" s="1"/>
  <c r="H530" i="5"/>
  <c r="H557" i="3" s="1"/>
  <c r="I530" i="5"/>
  <c r="I557" i="3" s="1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J506" i="5"/>
  <c r="K506" i="5" s="1"/>
  <c r="J507" i="5"/>
  <c r="J508" i="5"/>
  <c r="K508" i="5" s="1"/>
  <c r="J509" i="5"/>
  <c r="J510" i="5"/>
  <c r="K510" i="5" s="1"/>
  <c r="J511" i="5"/>
  <c r="J512" i="5"/>
  <c r="K512" i="5" s="1"/>
  <c r="J513" i="5"/>
  <c r="J514" i="5"/>
  <c r="K514" i="5" s="1"/>
  <c r="J515" i="5"/>
  <c r="J516" i="5"/>
  <c r="K516" i="5" s="1"/>
  <c r="J517" i="5"/>
  <c r="J518" i="5"/>
  <c r="K518" i="5" s="1"/>
  <c r="J519" i="5"/>
  <c r="J520" i="5"/>
  <c r="K520" i="5" s="1"/>
  <c r="J521" i="5"/>
  <c r="J522" i="5"/>
  <c r="K522" i="5" s="1"/>
  <c r="J523" i="5"/>
  <c r="J524" i="5"/>
  <c r="K524" i="5" s="1"/>
  <c r="J525" i="5"/>
  <c r="J526" i="5"/>
  <c r="K526" i="5" s="1"/>
  <c r="J527" i="5"/>
  <c r="J528" i="5"/>
  <c r="K528" i="5" s="1"/>
  <c r="J529" i="5"/>
  <c r="J505" i="5"/>
  <c r="F505" i="5"/>
  <c r="P499" i="5"/>
  <c r="P536" i="3" s="1"/>
  <c r="L499" i="5"/>
  <c r="L536" i="3" s="1"/>
  <c r="N499" i="5"/>
  <c r="N536" i="3" s="1"/>
  <c r="G499" i="5"/>
  <c r="H499" i="5"/>
  <c r="H536" i="3" s="1"/>
  <c r="I499" i="5"/>
  <c r="I536" i="3" s="1"/>
  <c r="B499" i="5"/>
  <c r="B536" i="3" s="1"/>
  <c r="C499" i="5"/>
  <c r="C536" i="3" s="1"/>
  <c r="D499" i="5"/>
  <c r="D536" i="3" s="1"/>
  <c r="E499" i="5"/>
  <c r="E536" i="3" s="1"/>
  <c r="O492" i="5"/>
  <c r="J492" i="5"/>
  <c r="F492" i="5"/>
  <c r="P468" i="5"/>
  <c r="L468" i="5"/>
  <c r="N468" i="5"/>
  <c r="G468" i="5"/>
  <c r="H468" i="5"/>
  <c r="I468" i="5"/>
  <c r="D468" i="5"/>
  <c r="E468" i="5"/>
  <c r="O463" i="5"/>
  <c r="J463" i="5"/>
  <c r="F463" i="5"/>
  <c r="D437" i="5"/>
  <c r="D494" i="3" s="1"/>
  <c r="D505" i="3" s="1"/>
  <c r="D31" i="4" s="1"/>
  <c r="E437" i="5"/>
  <c r="E494" i="3" s="1"/>
  <c r="E505" i="3" s="1"/>
  <c r="E31" i="4" s="1"/>
  <c r="G437" i="5"/>
  <c r="G494" i="3" s="1"/>
  <c r="H437" i="5"/>
  <c r="I437" i="5"/>
  <c r="I494" i="3" s="1"/>
  <c r="I505" i="3" s="1"/>
  <c r="I31" i="4" s="1"/>
  <c r="L437" i="5"/>
  <c r="L494" i="3" s="1"/>
  <c r="L505" i="3" s="1"/>
  <c r="L31" i="4" s="1"/>
  <c r="N437" i="5"/>
  <c r="P494" i="3"/>
  <c r="F419" i="5"/>
  <c r="F422" i="5"/>
  <c r="F423" i="5"/>
  <c r="F426" i="5"/>
  <c r="F432" i="5"/>
  <c r="F436" i="5"/>
  <c r="J419" i="5"/>
  <c r="J422" i="5"/>
  <c r="J423" i="5"/>
  <c r="K423" i="5" s="1"/>
  <c r="J426" i="5"/>
  <c r="J432" i="5"/>
  <c r="J436" i="5"/>
  <c r="J413" i="5"/>
  <c r="F413" i="5"/>
  <c r="D406" i="5"/>
  <c r="E406" i="5"/>
  <c r="G406" i="5"/>
  <c r="H406" i="5"/>
  <c r="I406" i="5"/>
  <c r="L406" i="5"/>
  <c r="L473" i="3" s="1"/>
  <c r="N406" i="5"/>
  <c r="F382" i="5"/>
  <c r="F388" i="5"/>
  <c r="F391" i="5"/>
  <c r="F401" i="5"/>
  <c r="F404" i="5"/>
  <c r="J382" i="5"/>
  <c r="J388" i="5"/>
  <c r="J391" i="5"/>
  <c r="J401" i="5"/>
  <c r="J404" i="5"/>
  <c r="J381" i="5"/>
  <c r="F381" i="5"/>
  <c r="B375" i="5"/>
  <c r="B452" i="3" s="1"/>
  <c r="C375" i="5"/>
  <c r="D375" i="5"/>
  <c r="D452" i="3" s="1"/>
  <c r="D463" i="3" s="1"/>
  <c r="D29" i="4" s="1"/>
  <c r="E375" i="5"/>
  <c r="E452" i="3" s="1"/>
  <c r="E463" i="3" s="1"/>
  <c r="E29" i="4" s="1"/>
  <c r="G375" i="5"/>
  <c r="G452" i="3" s="1"/>
  <c r="G463" i="3" s="1"/>
  <c r="G29" i="4" s="1"/>
  <c r="H375" i="5"/>
  <c r="H452" i="3" s="1"/>
  <c r="H463" i="3" s="1"/>
  <c r="H29" i="4" s="1"/>
  <c r="I375" i="5"/>
  <c r="I452" i="3" s="1"/>
  <c r="I463" i="3" s="1"/>
  <c r="I29" i="4" s="1"/>
  <c r="L375" i="5"/>
  <c r="L452" i="3" s="1"/>
  <c r="L463" i="3" s="1"/>
  <c r="L29" i="4" s="1"/>
  <c r="N375" i="5"/>
  <c r="P375" i="5"/>
  <c r="P452" i="3" s="1"/>
  <c r="J357" i="5"/>
  <c r="F357" i="5"/>
  <c r="B313" i="5"/>
  <c r="B410" i="3" s="1"/>
  <c r="C313" i="5"/>
  <c r="C410" i="3" s="1"/>
  <c r="D313" i="5"/>
  <c r="D410" i="3" s="1"/>
  <c r="E313" i="5"/>
  <c r="E410" i="3" s="1"/>
  <c r="G313" i="5"/>
  <c r="G410" i="3" s="1"/>
  <c r="H313" i="5"/>
  <c r="H410" i="3" s="1"/>
  <c r="I313" i="5"/>
  <c r="I410" i="3" s="1"/>
  <c r="L313" i="5"/>
  <c r="L410" i="3" s="1"/>
  <c r="P410" i="3"/>
  <c r="P421" i="3" s="1"/>
  <c r="F289" i="5"/>
  <c r="F291" i="5"/>
  <c r="F292" i="5"/>
  <c r="F293" i="5"/>
  <c r="F295" i="5"/>
  <c r="F296" i="5"/>
  <c r="F311" i="5"/>
  <c r="F312" i="5"/>
  <c r="J289" i="5"/>
  <c r="J291" i="5"/>
  <c r="J292" i="5"/>
  <c r="J293" i="5"/>
  <c r="J295" i="5"/>
  <c r="J296" i="5"/>
  <c r="J303" i="5"/>
  <c r="K303" i="5" s="1"/>
  <c r="J311" i="5"/>
  <c r="J312" i="5"/>
  <c r="J288" i="5"/>
  <c r="F288" i="5"/>
  <c r="J279" i="5"/>
  <c r="F279" i="5"/>
  <c r="J277" i="5"/>
  <c r="F277" i="5"/>
  <c r="F262" i="5"/>
  <c r="J262" i="5"/>
  <c r="F271" i="5"/>
  <c r="J271" i="5"/>
  <c r="J198" i="5"/>
  <c r="K198" i="5" s="1"/>
  <c r="P303" i="3"/>
  <c r="N282" i="5"/>
  <c r="N303" i="3" s="1"/>
  <c r="L282" i="5"/>
  <c r="L303" i="3" s="1"/>
  <c r="I282" i="5"/>
  <c r="I303" i="3" s="1"/>
  <c r="H282" i="5"/>
  <c r="H303" i="3" s="1"/>
  <c r="G282" i="5"/>
  <c r="G303" i="3" s="1"/>
  <c r="E282" i="5"/>
  <c r="E303" i="3" s="1"/>
  <c r="D282" i="5"/>
  <c r="D303" i="3" s="1"/>
  <c r="C282" i="5"/>
  <c r="C303" i="3" s="1"/>
  <c r="B282" i="5"/>
  <c r="B303" i="3" s="1"/>
  <c r="J281" i="5"/>
  <c r="F281" i="5"/>
  <c r="J257" i="5"/>
  <c r="F257" i="5"/>
  <c r="N251" i="5"/>
  <c r="N324" i="3" s="1"/>
  <c r="L251" i="5"/>
  <c r="L324" i="3" s="1"/>
  <c r="I251" i="5"/>
  <c r="I324" i="3" s="1"/>
  <c r="H251" i="5"/>
  <c r="H324" i="3" s="1"/>
  <c r="G251" i="5"/>
  <c r="G324" i="3" s="1"/>
  <c r="E251" i="5"/>
  <c r="E324" i="3" s="1"/>
  <c r="D251" i="5"/>
  <c r="D324" i="3" s="1"/>
  <c r="C251" i="5"/>
  <c r="C324" i="3" s="1"/>
  <c r="B251" i="5"/>
  <c r="B324" i="3" s="1"/>
  <c r="J249" i="5"/>
  <c r="F249" i="5"/>
  <c r="J236" i="5"/>
  <c r="F236" i="5"/>
  <c r="J235" i="5"/>
  <c r="F235" i="5"/>
  <c r="J230" i="5"/>
  <c r="F230" i="5"/>
  <c r="D220" i="5"/>
  <c r="D282" i="3" s="1"/>
  <c r="E220" i="5"/>
  <c r="E282" i="3" s="1"/>
  <c r="G220" i="5"/>
  <c r="G282" i="3" s="1"/>
  <c r="H220" i="5"/>
  <c r="I220" i="5"/>
  <c r="I282" i="3" s="1"/>
  <c r="L220" i="5"/>
  <c r="L282" i="3" s="1"/>
  <c r="N220" i="5"/>
  <c r="N282" i="3" s="1"/>
  <c r="P282" i="3"/>
  <c r="F196" i="5"/>
  <c r="F199" i="5"/>
  <c r="F200" i="5"/>
  <c r="F204" i="5"/>
  <c r="F205" i="5"/>
  <c r="F209" i="5"/>
  <c r="F210" i="5"/>
  <c r="F213" i="5"/>
  <c r="F214" i="5"/>
  <c r="F216" i="5"/>
  <c r="F218" i="5"/>
  <c r="F219" i="5"/>
  <c r="J196" i="5"/>
  <c r="J199" i="5"/>
  <c r="J200" i="5"/>
  <c r="J204" i="5"/>
  <c r="J205" i="5"/>
  <c r="J209" i="5"/>
  <c r="J210" i="5"/>
  <c r="J213" i="5"/>
  <c r="J214" i="5"/>
  <c r="J216" i="5"/>
  <c r="J218" i="5"/>
  <c r="J219" i="5"/>
  <c r="K196" i="5"/>
  <c r="J195" i="5"/>
  <c r="F195" i="5"/>
  <c r="D189" i="5"/>
  <c r="D215" i="3" s="1"/>
  <c r="D226" i="3" s="1"/>
  <c r="D18" i="4" s="1"/>
  <c r="E189" i="5"/>
  <c r="E215" i="3" s="1"/>
  <c r="E226" i="3" s="1"/>
  <c r="E18" i="4" s="1"/>
  <c r="G189" i="5"/>
  <c r="G215" i="3" s="1"/>
  <c r="H189" i="5"/>
  <c r="H215" i="3" s="1"/>
  <c r="H226" i="3" s="1"/>
  <c r="H18" i="4" s="1"/>
  <c r="I189" i="5"/>
  <c r="I215" i="3" s="1"/>
  <c r="I226" i="3" s="1"/>
  <c r="I18" i="4" s="1"/>
  <c r="L189" i="5"/>
  <c r="L215" i="3" s="1"/>
  <c r="F169" i="5"/>
  <c r="F174" i="5"/>
  <c r="J169" i="5"/>
  <c r="J174" i="5"/>
  <c r="P215" i="3"/>
  <c r="J164" i="5"/>
  <c r="F164" i="5"/>
  <c r="D158" i="5"/>
  <c r="D192" i="3" s="1"/>
  <c r="E158" i="5"/>
  <c r="E192" i="3" s="1"/>
  <c r="G158" i="5"/>
  <c r="G192" i="3" s="1"/>
  <c r="H158" i="5"/>
  <c r="H192" i="3" s="1"/>
  <c r="I158" i="5"/>
  <c r="I192" i="3" s="1"/>
  <c r="L158" i="5"/>
  <c r="L192" i="3" s="1"/>
  <c r="J134" i="5"/>
  <c r="J135" i="5"/>
  <c r="J136" i="5"/>
  <c r="K136" i="5" s="1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33" i="5"/>
  <c r="D127" i="5"/>
  <c r="D123" i="3" s="1"/>
  <c r="D134" i="3" s="1"/>
  <c r="D14" i="4" s="1"/>
  <c r="E127" i="5"/>
  <c r="E123" i="3" s="1"/>
  <c r="E134" i="3" s="1"/>
  <c r="E14" i="4" s="1"/>
  <c r="G127" i="5"/>
  <c r="G123" i="3" s="1"/>
  <c r="G134" i="3" s="1"/>
  <c r="G14" i="4" s="1"/>
  <c r="H127" i="5"/>
  <c r="H123" i="3" s="1"/>
  <c r="H134" i="3" s="1"/>
  <c r="H14" i="4" s="1"/>
  <c r="I127" i="5"/>
  <c r="I123" i="3" s="1"/>
  <c r="I134" i="3" s="1"/>
  <c r="I14" i="4" s="1"/>
  <c r="L127" i="5"/>
  <c r="L123" i="3" s="1"/>
  <c r="L134" i="3" s="1"/>
  <c r="L14" i="4" s="1"/>
  <c r="N127" i="5"/>
  <c r="P123" i="3"/>
  <c r="P134" i="3" s="1"/>
  <c r="P14" i="4" s="1"/>
  <c r="D96" i="5"/>
  <c r="D100" i="3" s="1"/>
  <c r="E96" i="5"/>
  <c r="E100" i="3" s="1"/>
  <c r="G96" i="5"/>
  <c r="G100" i="3" s="1"/>
  <c r="H96" i="5"/>
  <c r="H100" i="3" s="1"/>
  <c r="I96" i="5"/>
  <c r="I100" i="3" s="1"/>
  <c r="L100" i="3"/>
  <c r="P100" i="3"/>
  <c r="P111" i="3" s="1"/>
  <c r="C127" i="5"/>
  <c r="C123" i="3" s="1"/>
  <c r="C134" i="3" s="1"/>
  <c r="C14" i="4" s="1"/>
  <c r="B127" i="5"/>
  <c r="B123" i="3" s="1"/>
  <c r="B134" i="3" s="1"/>
  <c r="B14" i="4" s="1"/>
  <c r="J123" i="5"/>
  <c r="F123" i="5"/>
  <c r="J122" i="5"/>
  <c r="F122" i="5"/>
  <c r="J112" i="5"/>
  <c r="F112" i="5"/>
  <c r="J109" i="5"/>
  <c r="F109" i="5"/>
  <c r="F72" i="5"/>
  <c r="F73" i="5"/>
  <c r="F74" i="5"/>
  <c r="F78" i="5"/>
  <c r="F79" i="5"/>
  <c r="F80" i="5"/>
  <c r="F81" i="5"/>
  <c r="F82" i="5"/>
  <c r="F85" i="5"/>
  <c r="F86" i="5"/>
  <c r="F90" i="5"/>
  <c r="F91" i="5"/>
  <c r="F92" i="5"/>
  <c r="F94" i="5"/>
  <c r="F95" i="5"/>
  <c r="J72" i="5"/>
  <c r="J73" i="5"/>
  <c r="J74" i="5"/>
  <c r="J78" i="5"/>
  <c r="J79" i="5"/>
  <c r="J80" i="5"/>
  <c r="J81" i="5"/>
  <c r="J82" i="5"/>
  <c r="J85" i="5"/>
  <c r="J86" i="5"/>
  <c r="J90" i="5"/>
  <c r="J91" i="5"/>
  <c r="J92" i="5"/>
  <c r="J94" i="5"/>
  <c r="J95" i="5"/>
  <c r="J71" i="5"/>
  <c r="F71" i="5"/>
  <c r="D65" i="5"/>
  <c r="D77" i="3" s="1"/>
  <c r="E65" i="5"/>
  <c r="E77" i="3" s="1"/>
  <c r="G65" i="5"/>
  <c r="G77" i="3" s="1"/>
  <c r="H65" i="5"/>
  <c r="H77" i="3" s="1"/>
  <c r="I65" i="5"/>
  <c r="I77" i="3" s="1"/>
  <c r="L65" i="5"/>
  <c r="L77" i="3" s="1"/>
  <c r="F43" i="5"/>
  <c r="F47" i="5"/>
  <c r="F50" i="5"/>
  <c r="F55" i="5"/>
  <c r="F60" i="5"/>
  <c r="F61" i="5"/>
  <c r="F63" i="5"/>
  <c r="F64" i="5"/>
  <c r="J43" i="5"/>
  <c r="J47" i="5"/>
  <c r="K47" i="5" s="1"/>
  <c r="J50" i="5"/>
  <c r="J55" i="5"/>
  <c r="J60" i="5"/>
  <c r="J61" i="5"/>
  <c r="K61" i="5" s="1"/>
  <c r="J63" i="5"/>
  <c r="K63" i="5" s="1"/>
  <c r="J64" i="5"/>
  <c r="K43" i="5"/>
  <c r="J40" i="5"/>
  <c r="F40" i="5"/>
  <c r="D34" i="5"/>
  <c r="D9" i="3" s="1"/>
  <c r="E34" i="5"/>
  <c r="E9" i="3" s="1"/>
  <c r="G34" i="5"/>
  <c r="G9" i="3" s="1"/>
  <c r="H34" i="5"/>
  <c r="H9" i="3" s="1"/>
  <c r="I34" i="5"/>
  <c r="I9" i="3" s="1"/>
  <c r="L34" i="5"/>
  <c r="L9" i="3" s="1"/>
  <c r="F16" i="5"/>
  <c r="F19" i="5"/>
  <c r="F22" i="5"/>
  <c r="F23" i="5"/>
  <c r="F27" i="5"/>
  <c r="F33" i="5"/>
  <c r="J12" i="5"/>
  <c r="J16" i="5"/>
  <c r="J19" i="5"/>
  <c r="J22" i="5"/>
  <c r="J23" i="5"/>
  <c r="J27" i="5"/>
  <c r="J33" i="5"/>
  <c r="J9" i="5"/>
  <c r="F9" i="5"/>
  <c r="P335" i="16"/>
  <c r="P861" i="3" s="1"/>
  <c r="L335" i="16"/>
  <c r="L861" i="3" s="1"/>
  <c r="N335" i="16"/>
  <c r="N861" i="3" s="1"/>
  <c r="G335" i="16"/>
  <c r="G861" i="3" s="1"/>
  <c r="H335" i="16"/>
  <c r="H861" i="3" s="1"/>
  <c r="I335" i="16"/>
  <c r="I861" i="3" s="1"/>
  <c r="B335" i="16"/>
  <c r="B861" i="3" s="1"/>
  <c r="C335" i="16"/>
  <c r="C861" i="3" s="1"/>
  <c r="D335" i="16"/>
  <c r="D861" i="3" s="1"/>
  <c r="E335" i="16"/>
  <c r="O327" i="16"/>
  <c r="J327" i="16"/>
  <c r="F327" i="16"/>
  <c r="D315" i="16"/>
  <c r="D819" i="3" s="1"/>
  <c r="E315" i="16"/>
  <c r="E819" i="3" s="1"/>
  <c r="G315" i="16"/>
  <c r="G819" i="3" s="1"/>
  <c r="H315" i="16"/>
  <c r="I315" i="16"/>
  <c r="I819" i="3" s="1"/>
  <c r="L315" i="16"/>
  <c r="L819" i="3" s="1"/>
  <c r="N315" i="16"/>
  <c r="N819" i="3" s="1"/>
  <c r="P315" i="16"/>
  <c r="P819" i="3" s="1"/>
  <c r="F305" i="16"/>
  <c r="F308" i="16"/>
  <c r="J305" i="16"/>
  <c r="J308" i="16"/>
  <c r="O305" i="16"/>
  <c r="O308" i="16"/>
  <c r="O302" i="16"/>
  <c r="J302" i="16"/>
  <c r="F302" i="16"/>
  <c r="D295" i="16"/>
  <c r="D776" i="3" s="1"/>
  <c r="G295" i="16"/>
  <c r="G776" i="3" s="1"/>
  <c r="H295" i="16"/>
  <c r="H776" i="3" s="1"/>
  <c r="I295" i="16"/>
  <c r="I776" i="3" s="1"/>
  <c r="L295" i="16"/>
  <c r="N295" i="16"/>
  <c r="N776" i="3" s="1"/>
  <c r="P295" i="16"/>
  <c r="P776" i="3" s="1"/>
  <c r="F288" i="16"/>
  <c r="F291" i="16"/>
  <c r="J288" i="16"/>
  <c r="J291" i="16"/>
  <c r="O288" i="16"/>
  <c r="O291" i="16"/>
  <c r="O286" i="16"/>
  <c r="J286" i="16"/>
  <c r="F286" i="16"/>
  <c r="D275" i="16"/>
  <c r="D734" i="3" s="1"/>
  <c r="E275" i="16"/>
  <c r="E734" i="3" s="1"/>
  <c r="G275" i="16"/>
  <c r="G734" i="3" s="1"/>
  <c r="H275" i="16"/>
  <c r="H734" i="3" s="1"/>
  <c r="I275" i="16"/>
  <c r="I734" i="3" s="1"/>
  <c r="L275" i="16"/>
  <c r="L734" i="3" s="1"/>
  <c r="N275" i="16"/>
  <c r="N734" i="3" s="1"/>
  <c r="P275" i="16"/>
  <c r="P734" i="3" s="1"/>
  <c r="F267" i="16"/>
  <c r="F269" i="16"/>
  <c r="J267" i="16"/>
  <c r="J269" i="16"/>
  <c r="J262" i="16"/>
  <c r="F262" i="16"/>
  <c r="J242" i="16"/>
  <c r="J244" i="16"/>
  <c r="J245" i="16"/>
  <c r="J246" i="16"/>
  <c r="J251" i="16"/>
  <c r="F242" i="16"/>
  <c r="F244" i="16"/>
  <c r="F245" i="16"/>
  <c r="F246" i="16"/>
  <c r="F251" i="16"/>
  <c r="F241" i="16"/>
  <c r="J241" i="16"/>
  <c r="G255" i="16"/>
  <c r="G714" i="3" s="1"/>
  <c r="H255" i="16"/>
  <c r="H714" i="3" s="1"/>
  <c r="I255" i="16"/>
  <c r="D255" i="16"/>
  <c r="D714" i="3" s="1"/>
  <c r="E255" i="16"/>
  <c r="E714" i="3" s="1"/>
  <c r="L255" i="16"/>
  <c r="L714" i="3" s="1"/>
  <c r="P714" i="3"/>
  <c r="D235" i="16"/>
  <c r="D629" i="3" s="1"/>
  <c r="D630" i="3" s="1"/>
  <c r="E235" i="16"/>
  <c r="E629" i="3" s="1"/>
  <c r="E630" i="3" s="1"/>
  <c r="G235" i="16"/>
  <c r="G629" i="3" s="1"/>
  <c r="G630" i="3" s="1"/>
  <c r="H235" i="16"/>
  <c r="I235" i="16"/>
  <c r="I629" i="3" s="1"/>
  <c r="I630" i="3" s="1"/>
  <c r="F230" i="16"/>
  <c r="F231" i="16"/>
  <c r="J230" i="16"/>
  <c r="J231" i="16"/>
  <c r="L235" i="16"/>
  <c r="L629" i="3" s="1"/>
  <c r="L630" i="3" s="1"/>
  <c r="N235" i="16"/>
  <c r="N629" i="3" s="1"/>
  <c r="N630" i="3" s="1"/>
  <c r="P235" i="16"/>
  <c r="P629" i="3" s="1"/>
  <c r="P630" i="3" s="1"/>
  <c r="O230" i="16"/>
  <c r="O231" i="16"/>
  <c r="O229" i="16"/>
  <c r="J229" i="16"/>
  <c r="F229" i="16"/>
  <c r="L215" i="16"/>
  <c r="L420" i="3" s="1"/>
  <c r="N215" i="16"/>
  <c r="N420" i="3" s="1"/>
  <c r="H215" i="16"/>
  <c r="H420" i="3" s="1"/>
  <c r="I215" i="16"/>
  <c r="I420" i="3" s="1"/>
  <c r="D215" i="16"/>
  <c r="D420" i="3" s="1"/>
  <c r="E215" i="16"/>
  <c r="E420" i="3" s="1"/>
  <c r="F206" i="16"/>
  <c r="F207" i="16"/>
  <c r="F211" i="16"/>
  <c r="F201" i="16"/>
  <c r="G215" i="16"/>
  <c r="G420" i="3" s="1"/>
  <c r="J216" i="16"/>
  <c r="K216" i="16" s="1"/>
  <c r="J206" i="16"/>
  <c r="J207" i="16"/>
  <c r="J211" i="16"/>
  <c r="P420" i="3"/>
  <c r="O206" i="16"/>
  <c r="O207" i="16"/>
  <c r="O211" i="16"/>
  <c r="O201" i="16"/>
  <c r="J201" i="16"/>
  <c r="G195" i="16"/>
  <c r="G355" i="3" s="1"/>
  <c r="G356" i="3" s="1"/>
  <c r="G26" i="4" s="1"/>
  <c r="D195" i="16"/>
  <c r="D355" i="3" s="1"/>
  <c r="D356" i="3" s="1"/>
  <c r="D26" i="4" s="1"/>
  <c r="E195" i="16"/>
  <c r="E355" i="3" s="1"/>
  <c r="E356" i="3" s="1"/>
  <c r="E26" i="4" s="1"/>
  <c r="H195" i="16"/>
  <c r="I195" i="16"/>
  <c r="I355" i="3" s="1"/>
  <c r="I356" i="3" s="1"/>
  <c r="I26" i="4" s="1"/>
  <c r="L195" i="16"/>
  <c r="L355" i="3" s="1"/>
  <c r="L356" i="3" s="1"/>
  <c r="L26" i="4" s="1"/>
  <c r="N195" i="16"/>
  <c r="N355" i="3" s="1"/>
  <c r="N356" i="3" s="1"/>
  <c r="N26" i="4" s="1"/>
  <c r="P355" i="3"/>
  <c r="P356" i="3" s="1"/>
  <c r="P26" i="4" s="1"/>
  <c r="J184" i="16"/>
  <c r="J185" i="16"/>
  <c r="J186" i="16"/>
  <c r="J187" i="16"/>
  <c r="J188" i="16"/>
  <c r="J189" i="16"/>
  <c r="J190" i="16"/>
  <c r="F184" i="16"/>
  <c r="F185" i="16"/>
  <c r="F186" i="16"/>
  <c r="F187" i="16"/>
  <c r="F188" i="16"/>
  <c r="F189" i="16"/>
  <c r="F190" i="16"/>
  <c r="J181" i="16"/>
  <c r="F181" i="16"/>
  <c r="D174" i="16"/>
  <c r="D334" i="3" s="1"/>
  <c r="E174" i="16"/>
  <c r="E334" i="3" s="1"/>
  <c r="H174" i="16"/>
  <c r="H334" i="3" s="1"/>
  <c r="I174" i="16"/>
  <c r="I334" i="3" s="1"/>
  <c r="N174" i="16"/>
  <c r="N334" i="3" s="1"/>
  <c r="L174" i="16"/>
  <c r="L334" i="3" s="1"/>
  <c r="P334" i="3"/>
  <c r="G174" i="16"/>
  <c r="G334" i="3" s="1"/>
  <c r="F163" i="16"/>
  <c r="F164" i="16"/>
  <c r="F165" i="16"/>
  <c r="F166" i="16"/>
  <c r="F167" i="16"/>
  <c r="F168" i="16"/>
  <c r="F169" i="16"/>
  <c r="J163" i="16"/>
  <c r="J164" i="16"/>
  <c r="J165" i="16"/>
  <c r="J166" i="16"/>
  <c r="J167" i="16"/>
  <c r="J168" i="16"/>
  <c r="J169" i="16"/>
  <c r="O163" i="16"/>
  <c r="O164" i="16"/>
  <c r="O165" i="16"/>
  <c r="O166" i="16"/>
  <c r="O167" i="16"/>
  <c r="O168" i="16"/>
  <c r="O169" i="16"/>
  <c r="O160" i="16"/>
  <c r="J160" i="16"/>
  <c r="F160" i="16"/>
  <c r="P292" i="3"/>
  <c r="I153" i="16"/>
  <c r="I292" i="3" s="1"/>
  <c r="G153" i="16"/>
  <c r="G292" i="3" s="1"/>
  <c r="D153" i="16"/>
  <c r="E153" i="16"/>
  <c r="E292" i="3" s="1"/>
  <c r="H153" i="16"/>
  <c r="H292" i="3" s="1"/>
  <c r="F142" i="16"/>
  <c r="J142" i="16"/>
  <c r="J143" i="16"/>
  <c r="J144" i="16"/>
  <c r="J145" i="16"/>
  <c r="J146" i="16"/>
  <c r="J147" i="16"/>
  <c r="J148" i="16"/>
  <c r="J139" i="16"/>
  <c r="F139" i="16"/>
  <c r="C195" i="16"/>
  <c r="C355" i="3" s="1"/>
  <c r="C356" i="3" s="1"/>
  <c r="C26" i="4" s="1"/>
  <c r="B195" i="16"/>
  <c r="B355" i="3" s="1"/>
  <c r="B356" i="3" s="1"/>
  <c r="B26" i="4" s="1"/>
  <c r="C174" i="16"/>
  <c r="B174" i="16"/>
  <c r="B334" i="3" s="1"/>
  <c r="L111" i="16"/>
  <c r="L202" i="3" s="1"/>
  <c r="H111" i="16"/>
  <c r="H202" i="3" s="1"/>
  <c r="I111" i="16"/>
  <c r="I202" i="3" s="1"/>
  <c r="F107" i="16"/>
  <c r="F109" i="16"/>
  <c r="F106" i="16"/>
  <c r="D111" i="16"/>
  <c r="D202" i="3" s="1"/>
  <c r="B111" i="16"/>
  <c r="B202" i="3" s="1"/>
  <c r="J107" i="16"/>
  <c r="J109" i="16"/>
  <c r="J106" i="16"/>
  <c r="B179" i="3"/>
  <c r="B180" i="3" s="1"/>
  <c r="B16" i="4" s="1"/>
  <c r="J179" i="3"/>
  <c r="J180" i="3" s="1"/>
  <c r="J16" i="4" s="1"/>
  <c r="O179" i="3"/>
  <c r="O180" i="3" s="1"/>
  <c r="O16" i="4" s="1"/>
  <c r="O88" i="16"/>
  <c r="J88" i="16"/>
  <c r="F88" i="16"/>
  <c r="L66" i="16"/>
  <c r="L15" i="4" s="1"/>
  <c r="N66" i="16"/>
  <c r="N15" i="4" s="1"/>
  <c r="H66" i="16"/>
  <c r="H15" i="4" s="1"/>
  <c r="I66" i="16"/>
  <c r="I15" i="4" s="1"/>
  <c r="D66" i="16"/>
  <c r="D15" i="4" s="1"/>
  <c r="E66" i="16"/>
  <c r="E15" i="4" s="1"/>
  <c r="O60" i="16"/>
  <c r="J60" i="16"/>
  <c r="F60" i="16"/>
  <c r="O53" i="16"/>
  <c r="J53" i="16"/>
  <c r="F53" i="16"/>
  <c r="G42" i="16"/>
  <c r="G65" i="3" s="1"/>
  <c r="O406" i="5" l="1"/>
  <c r="O473" i="3" s="1"/>
  <c r="N473" i="3"/>
  <c r="D292" i="3"/>
  <c r="K291" i="5"/>
  <c r="K553" i="5"/>
  <c r="K551" i="5"/>
  <c r="K541" i="5"/>
  <c r="P27" i="4"/>
  <c r="G66" i="3"/>
  <c r="G11" i="4" s="1"/>
  <c r="K107" i="16"/>
  <c r="N494" i="3"/>
  <c r="O437" i="5"/>
  <c r="O494" i="3" s="1"/>
  <c r="K432" i="5"/>
  <c r="K543" i="5"/>
  <c r="L226" i="3"/>
  <c r="L18" i="4" s="1"/>
  <c r="K436" i="5"/>
  <c r="K305" i="16"/>
  <c r="K241" i="16"/>
  <c r="K267" i="16"/>
  <c r="G421" i="3"/>
  <c r="G27" i="4" s="1"/>
  <c r="N123" i="3"/>
  <c r="N134" i="3" s="1"/>
  <c r="N14" i="4" s="1"/>
  <c r="O127" i="5"/>
  <c r="O123" i="3" s="1"/>
  <c r="O134" i="3" s="1"/>
  <c r="O14" i="4" s="1"/>
  <c r="K269" i="16"/>
  <c r="K539" i="5"/>
  <c r="K422" i="5"/>
  <c r="K426" i="5"/>
  <c r="K231" i="16"/>
  <c r="P18" i="4"/>
  <c r="K142" i="16"/>
  <c r="K291" i="16"/>
  <c r="J468" i="5"/>
  <c r="K210" i="5"/>
  <c r="K200" i="5"/>
  <c r="K293" i="5"/>
  <c r="J375" i="5"/>
  <c r="J452" i="3" s="1"/>
  <c r="K230" i="5"/>
  <c r="K262" i="5"/>
  <c r="K289" i="5"/>
  <c r="K404" i="5"/>
  <c r="K382" i="5"/>
  <c r="K463" i="5"/>
  <c r="O468" i="5"/>
  <c r="O153" i="16"/>
  <c r="O292" i="3" s="1"/>
  <c r="K145" i="16"/>
  <c r="K148" i="16"/>
  <c r="K206" i="16"/>
  <c r="O174" i="16"/>
  <c r="K165" i="16"/>
  <c r="K251" i="16"/>
  <c r="K242" i="16"/>
  <c r="J295" i="16"/>
  <c r="J776" i="3" s="1"/>
  <c r="K302" i="16"/>
  <c r="K146" i="16"/>
  <c r="K144" i="16"/>
  <c r="J153" i="16"/>
  <c r="J292" i="3" s="1"/>
  <c r="K160" i="16"/>
  <c r="J174" i="16"/>
  <c r="J334" i="3" s="1"/>
  <c r="K168" i="16"/>
  <c r="K166" i="16"/>
  <c r="O235" i="16"/>
  <c r="O629" i="3" s="1"/>
  <c r="O630" i="3" s="1"/>
  <c r="K246" i="16"/>
  <c r="K262" i="16"/>
  <c r="F179" i="3"/>
  <c r="F180" i="3" s="1"/>
  <c r="F16" i="4" s="1"/>
  <c r="C179" i="3"/>
  <c r="C180" i="3" s="1"/>
  <c r="C16" i="4" s="1"/>
  <c r="F111" i="16"/>
  <c r="F202" i="3" s="1"/>
  <c r="C202" i="3"/>
  <c r="K169" i="16"/>
  <c r="K167" i="16"/>
  <c r="K163" i="16"/>
  <c r="K230" i="16"/>
  <c r="J235" i="16"/>
  <c r="J629" i="3" s="1"/>
  <c r="J630" i="3" s="1"/>
  <c r="H629" i="3"/>
  <c r="H630" i="3" s="1"/>
  <c r="K244" i="16"/>
  <c r="J315" i="16"/>
  <c r="J819" i="3" s="1"/>
  <c r="H819" i="3"/>
  <c r="I421" i="3"/>
  <c r="I27" i="4" s="1"/>
  <c r="F174" i="16"/>
  <c r="F334" i="3" s="1"/>
  <c r="C334" i="3"/>
  <c r="K147" i="16"/>
  <c r="K143" i="16"/>
  <c r="J195" i="16"/>
  <c r="J355" i="3" s="1"/>
  <c r="J356" i="3" s="1"/>
  <c r="J26" i="4" s="1"/>
  <c r="H355" i="3"/>
  <c r="H356" i="3" s="1"/>
  <c r="H26" i="4" s="1"/>
  <c r="J255" i="16"/>
  <c r="J714" i="3" s="1"/>
  <c r="I714" i="3"/>
  <c r="K245" i="16"/>
  <c r="O295" i="16"/>
  <c r="L776" i="3"/>
  <c r="F335" i="16"/>
  <c r="F861" i="3" s="1"/>
  <c r="E861" i="3"/>
  <c r="H421" i="3"/>
  <c r="H27" i="4" s="1"/>
  <c r="E421" i="3"/>
  <c r="E27" i="4" s="1"/>
  <c r="O215" i="16"/>
  <c r="L421" i="3"/>
  <c r="L27" i="4" s="1"/>
  <c r="K218" i="5"/>
  <c r="K214" i="5"/>
  <c r="K311" i="5"/>
  <c r="F375" i="5"/>
  <c r="F452" i="3" s="1"/>
  <c r="C452" i="3"/>
  <c r="J437" i="5"/>
  <c r="J494" i="3" s="1"/>
  <c r="H494" i="3"/>
  <c r="H505" i="3" s="1"/>
  <c r="H31" i="4" s="1"/>
  <c r="J499" i="5"/>
  <c r="J536" i="3" s="1"/>
  <c r="G536" i="3"/>
  <c r="K505" i="5"/>
  <c r="K555" i="5"/>
  <c r="K545" i="5"/>
  <c r="J220" i="5"/>
  <c r="J282" i="3" s="1"/>
  <c r="H282" i="3"/>
  <c r="O452" i="3"/>
  <c r="N452" i="3"/>
  <c r="K388" i="5"/>
  <c r="J406" i="5"/>
  <c r="K537" i="5"/>
  <c r="J561" i="5"/>
  <c r="J577" i="3" s="1"/>
  <c r="I577" i="3"/>
  <c r="K536" i="5"/>
  <c r="K560" i="5"/>
  <c r="K556" i="5"/>
  <c r="K552" i="5"/>
  <c r="K548" i="5"/>
  <c r="K546" i="5"/>
  <c r="K542" i="5"/>
  <c r="K540" i="5"/>
  <c r="K538" i="5"/>
  <c r="J530" i="5"/>
  <c r="J557" i="3" s="1"/>
  <c r="K529" i="5"/>
  <c r="K527" i="5"/>
  <c r="K525" i="5"/>
  <c r="K523" i="5"/>
  <c r="K521" i="5"/>
  <c r="K519" i="5"/>
  <c r="K517" i="5"/>
  <c r="K515" i="5"/>
  <c r="K513" i="5"/>
  <c r="K511" i="5"/>
  <c r="K509" i="5"/>
  <c r="K507" i="5"/>
  <c r="F499" i="5"/>
  <c r="F536" i="3" s="1"/>
  <c r="O499" i="5"/>
  <c r="K419" i="5"/>
  <c r="K413" i="5"/>
  <c r="K381" i="5"/>
  <c r="K401" i="5"/>
  <c r="K391" i="5"/>
  <c r="K357" i="5"/>
  <c r="F313" i="5"/>
  <c r="F410" i="3" s="1"/>
  <c r="K288" i="5"/>
  <c r="K295" i="5"/>
  <c r="J313" i="5"/>
  <c r="K312" i="5"/>
  <c r="K296" i="5"/>
  <c r="K292" i="5"/>
  <c r="K279" i="5"/>
  <c r="K277" i="5"/>
  <c r="K271" i="5"/>
  <c r="F282" i="5"/>
  <c r="F303" i="3" s="1"/>
  <c r="K235" i="5"/>
  <c r="J251" i="5"/>
  <c r="J324" i="3" s="1"/>
  <c r="O251" i="5"/>
  <c r="O324" i="3" s="1"/>
  <c r="K216" i="5"/>
  <c r="K204" i="5"/>
  <c r="K195" i="5"/>
  <c r="K236" i="5"/>
  <c r="K249" i="5"/>
  <c r="F251" i="5"/>
  <c r="F324" i="3" s="1"/>
  <c r="K257" i="5"/>
  <c r="K281" i="5"/>
  <c r="J282" i="5"/>
  <c r="J303" i="3" s="1"/>
  <c r="O282" i="5"/>
  <c r="O303" i="3" s="1"/>
  <c r="O220" i="5"/>
  <c r="O282" i="3" s="1"/>
  <c r="K219" i="5"/>
  <c r="K213" i="5"/>
  <c r="K209" i="5"/>
  <c r="K205" i="5"/>
  <c r="K199" i="5"/>
  <c r="K152" i="5"/>
  <c r="K144" i="5"/>
  <c r="K156" i="5"/>
  <c r="K148" i="5"/>
  <c r="K140" i="5"/>
  <c r="J96" i="5"/>
  <c r="J100" i="3" s="1"/>
  <c r="J158" i="5"/>
  <c r="J192" i="3" s="1"/>
  <c r="K16" i="5"/>
  <c r="K86" i="5"/>
  <c r="K80" i="5"/>
  <c r="K154" i="5"/>
  <c r="K150" i="5"/>
  <c r="K146" i="5"/>
  <c r="K142" i="5"/>
  <c r="K138" i="5"/>
  <c r="K134" i="5"/>
  <c r="J189" i="5"/>
  <c r="J215" i="3" s="1"/>
  <c r="K72" i="5"/>
  <c r="J127" i="5"/>
  <c r="J123" i="3" s="1"/>
  <c r="J134" i="3" s="1"/>
  <c r="J14" i="4" s="1"/>
  <c r="K133" i="5"/>
  <c r="K164" i="5"/>
  <c r="K169" i="5"/>
  <c r="K174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F127" i="5"/>
  <c r="K112" i="5"/>
  <c r="K122" i="5"/>
  <c r="K92" i="5"/>
  <c r="K94" i="5"/>
  <c r="K78" i="5"/>
  <c r="K90" i="5"/>
  <c r="K82" i="5"/>
  <c r="K74" i="5"/>
  <c r="K109" i="5"/>
  <c r="K123" i="5"/>
  <c r="K12" i="5"/>
  <c r="K22" i="5"/>
  <c r="J34" i="5"/>
  <c r="J9" i="3" s="1"/>
  <c r="K40" i="5"/>
  <c r="J65" i="5"/>
  <c r="J77" i="3" s="1"/>
  <c r="K71" i="5"/>
  <c r="K9" i="5"/>
  <c r="K95" i="5"/>
  <c r="K91" i="5"/>
  <c r="K85" i="5"/>
  <c r="K81" i="5"/>
  <c r="K79" i="5"/>
  <c r="K73" i="5"/>
  <c r="K55" i="5"/>
  <c r="K64" i="5"/>
  <c r="K60" i="5"/>
  <c r="K50" i="5"/>
  <c r="K33" i="5"/>
  <c r="K27" i="5"/>
  <c r="K23" i="5"/>
  <c r="K19" i="5"/>
  <c r="J335" i="16"/>
  <c r="O335" i="16"/>
  <c r="O861" i="3" s="1"/>
  <c r="K327" i="16"/>
  <c r="O315" i="16"/>
  <c r="O819" i="3" s="1"/>
  <c r="K308" i="16"/>
  <c r="K286" i="16"/>
  <c r="K288" i="16"/>
  <c r="J275" i="16"/>
  <c r="J734" i="3" s="1"/>
  <c r="O734" i="3"/>
  <c r="K229" i="16"/>
  <c r="K211" i="16"/>
  <c r="K207" i="16"/>
  <c r="J215" i="16"/>
  <c r="J420" i="3" s="1"/>
  <c r="K201" i="16"/>
  <c r="F195" i="16"/>
  <c r="F355" i="3" s="1"/>
  <c r="F356" i="3" s="1"/>
  <c r="F26" i="4" s="1"/>
  <c r="O195" i="16"/>
  <c r="O355" i="3" s="1"/>
  <c r="O356" i="3" s="1"/>
  <c r="O26" i="4" s="1"/>
  <c r="K181" i="16"/>
  <c r="K189" i="16"/>
  <c r="K187" i="16"/>
  <c r="K185" i="16"/>
  <c r="K190" i="16"/>
  <c r="K188" i="16"/>
  <c r="K186" i="16"/>
  <c r="K184" i="16"/>
  <c r="K164" i="16"/>
  <c r="K139" i="16"/>
  <c r="K60" i="16"/>
  <c r="J66" i="16"/>
  <c r="J15" i="4" s="1"/>
  <c r="O66" i="16"/>
  <c r="O15" i="4" s="1"/>
  <c r="K88" i="16"/>
  <c r="K109" i="16"/>
  <c r="K106" i="16"/>
  <c r="K53" i="16"/>
  <c r="K375" i="5" l="1"/>
  <c r="K452" i="3" s="1"/>
  <c r="K179" i="3"/>
  <c r="K180" i="3" s="1"/>
  <c r="K16" i="4" s="1"/>
  <c r="K195" i="16"/>
  <c r="K355" i="3" s="1"/>
  <c r="K356" i="3" s="1"/>
  <c r="K26" i="4" s="1"/>
  <c r="K335" i="16"/>
  <c r="K861" i="3" s="1"/>
  <c r="J861" i="3"/>
  <c r="J111" i="16"/>
  <c r="G202" i="3"/>
  <c r="K174" i="16"/>
  <c r="K334" i="3" s="1"/>
  <c r="K127" i="5"/>
  <c r="K123" i="3" s="1"/>
  <c r="K134" i="3" s="1"/>
  <c r="K14" i="4" s="1"/>
  <c r="F123" i="3"/>
  <c r="F134" i="3" s="1"/>
  <c r="F14" i="4" s="1"/>
  <c r="K313" i="5"/>
  <c r="K410" i="3" s="1"/>
  <c r="J410" i="3"/>
  <c r="K282" i="5"/>
  <c r="K303" i="3" s="1"/>
  <c r="K251" i="5"/>
  <c r="K324" i="3" s="1"/>
  <c r="K111" i="16" l="1"/>
  <c r="K202" i="3" s="1"/>
  <c r="J202" i="3"/>
  <c r="B42" i="16"/>
  <c r="B65" i="3" s="1"/>
  <c r="C42" i="16"/>
  <c r="O42" i="16"/>
  <c r="O65" i="3" s="1"/>
  <c r="J42" i="16"/>
  <c r="J65" i="3" s="1"/>
  <c r="O36" i="16"/>
  <c r="J36" i="16"/>
  <c r="F36" i="16"/>
  <c r="L350" i="10"/>
  <c r="L834" i="3" s="1"/>
  <c r="L841" i="3" s="1"/>
  <c r="L47" i="4" s="1"/>
  <c r="N350" i="10"/>
  <c r="G350" i="10"/>
  <c r="G834" i="3" s="1"/>
  <c r="G841" i="3" s="1"/>
  <c r="G47" i="4" s="1"/>
  <c r="H350" i="10"/>
  <c r="I350" i="10"/>
  <c r="I834" i="3" s="1"/>
  <c r="I841" i="3" s="1"/>
  <c r="I47" i="4" s="1"/>
  <c r="D350" i="10"/>
  <c r="D834" i="3" s="1"/>
  <c r="D841" i="3" s="1"/>
  <c r="D47" i="4" s="1"/>
  <c r="E350" i="10"/>
  <c r="E834" i="3" s="1"/>
  <c r="E841" i="3" s="1"/>
  <c r="E47" i="4" s="1"/>
  <c r="O340" i="10"/>
  <c r="O341" i="10"/>
  <c r="O342" i="10"/>
  <c r="O343" i="10"/>
  <c r="O347" i="10"/>
  <c r="J340" i="10"/>
  <c r="J341" i="10"/>
  <c r="J342" i="10"/>
  <c r="J343" i="10"/>
  <c r="J347" i="10"/>
  <c r="F340" i="10"/>
  <c r="F341" i="10"/>
  <c r="F342" i="10"/>
  <c r="F343" i="10"/>
  <c r="F347" i="10"/>
  <c r="O339" i="10"/>
  <c r="J339" i="10"/>
  <c r="F339" i="10"/>
  <c r="B66" i="3" l="1"/>
  <c r="B11" i="4" s="1"/>
  <c r="O66" i="3"/>
  <c r="O11" i="4" s="1"/>
  <c r="J66" i="3"/>
  <c r="J11" i="4" s="1"/>
  <c r="K339" i="10"/>
  <c r="K343" i="10"/>
  <c r="K341" i="10"/>
  <c r="F42" i="16"/>
  <c r="F65" i="3" s="1"/>
  <c r="C65" i="3"/>
  <c r="K347" i="10"/>
  <c r="K342" i="10"/>
  <c r="K340" i="10"/>
  <c r="J350" i="10"/>
  <c r="J834" i="3" s="1"/>
  <c r="J841" i="3" s="1"/>
  <c r="J47" i="4" s="1"/>
  <c r="H834" i="3"/>
  <c r="H841" i="3" s="1"/>
  <c r="H47" i="4" s="1"/>
  <c r="O350" i="10"/>
  <c r="O834" i="3" s="1"/>
  <c r="O841" i="3" s="1"/>
  <c r="O47" i="4" s="1"/>
  <c r="N834" i="3"/>
  <c r="N841" i="3" s="1"/>
  <c r="N47" i="4" s="1"/>
  <c r="K36" i="16"/>
  <c r="L330" i="10"/>
  <c r="L813" i="3" s="1"/>
  <c r="N330" i="10"/>
  <c r="N813" i="3" s="1"/>
  <c r="G330" i="10"/>
  <c r="G813" i="3" s="1"/>
  <c r="H330" i="10"/>
  <c r="H813" i="3" s="1"/>
  <c r="I330" i="10"/>
  <c r="I813" i="3" s="1"/>
  <c r="D330" i="10"/>
  <c r="D813" i="3" s="1"/>
  <c r="E330" i="10"/>
  <c r="E813" i="3" s="1"/>
  <c r="F317" i="10"/>
  <c r="F318" i="10"/>
  <c r="F319" i="10"/>
  <c r="F320" i="10"/>
  <c r="F323" i="10"/>
  <c r="F324" i="10"/>
  <c r="F325" i="10"/>
  <c r="F326" i="10"/>
  <c r="F327" i="10"/>
  <c r="F328" i="10"/>
  <c r="J317" i="10"/>
  <c r="J318" i="10"/>
  <c r="J319" i="10"/>
  <c r="J320" i="10"/>
  <c r="J323" i="10"/>
  <c r="J324" i="10"/>
  <c r="J325" i="10"/>
  <c r="J326" i="10"/>
  <c r="J327" i="10"/>
  <c r="J328" i="10"/>
  <c r="O317" i="10"/>
  <c r="O318" i="10"/>
  <c r="O319" i="10"/>
  <c r="O320" i="10"/>
  <c r="O323" i="10"/>
  <c r="O324" i="10"/>
  <c r="O325" i="10"/>
  <c r="O326" i="10"/>
  <c r="O327" i="10"/>
  <c r="O328" i="10"/>
  <c r="O316" i="10"/>
  <c r="J316" i="10"/>
  <c r="F316" i="10"/>
  <c r="G310" i="10"/>
  <c r="H310" i="10"/>
  <c r="I310" i="10"/>
  <c r="D310" i="10"/>
  <c r="E310" i="10"/>
  <c r="J297" i="10"/>
  <c r="J299" i="10"/>
  <c r="J300" i="10"/>
  <c r="J302" i="10"/>
  <c r="J303" i="10"/>
  <c r="J307" i="10"/>
  <c r="J308" i="10"/>
  <c r="F297" i="10"/>
  <c r="F299" i="10"/>
  <c r="F300" i="10"/>
  <c r="F302" i="10"/>
  <c r="F303" i="10"/>
  <c r="F307" i="10"/>
  <c r="F308" i="10"/>
  <c r="J296" i="10"/>
  <c r="F296" i="10"/>
  <c r="P290" i="10"/>
  <c r="P728" i="3" s="1"/>
  <c r="L290" i="10"/>
  <c r="L728" i="3" s="1"/>
  <c r="N290" i="10"/>
  <c r="N728" i="3" s="1"/>
  <c r="G290" i="10"/>
  <c r="G728" i="3" s="1"/>
  <c r="H290" i="10"/>
  <c r="H728" i="3" s="1"/>
  <c r="I290" i="10"/>
  <c r="I728" i="3" s="1"/>
  <c r="D290" i="10"/>
  <c r="D728" i="3" s="1"/>
  <c r="E290" i="10"/>
  <c r="E728" i="3" s="1"/>
  <c r="J280" i="10"/>
  <c r="J282" i="10"/>
  <c r="J284" i="10"/>
  <c r="J285" i="10"/>
  <c r="J287" i="10"/>
  <c r="F280" i="10"/>
  <c r="F282" i="10"/>
  <c r="F284" i="10"/>
  <c r="F285" i="10"/>
  <c r="F287" i="10"/>
  <c r="J277" i="10"/>
  <c r="F277" i="10"/>
  <c r="L270" i="10"/>
  <c r="L708" i="3" s="1"/>
  <c r="G270" i="10"/>
  <c r="G708" i="3" s="1"/>
  <c r="H270" i="10"/>
  <c r="H708" i="3" s="1"/>
  <c r="I270" i="10"/>
  <c r="D270" i="10"/>
  <c r="D708" i="3" s="1"/>
  <c r="E270" i="10"/>
  <c r="J265" i="10"/>
  <c r="J267" i="10"/>
  <c r="F265" i="10"/>
  <c r="F267" i="10"/>
  <c r="J257" i="10"/>
  <c r="F257" i="10"/>
  <c r="O233" i="10"/>
  <c r="O234" i="10"/>
  <c r="O235" i="10"/>
  <c r="O236" i="10"/>
  <c r="O237" i="10"/>
  <c r="O238" i="10"/>
  <c r="O239" i="10"/>
  <c r="O242" i="10"/>
  <c r="O243" i="10"/>
  <c r="O246" i="10"/>
  <c r="O645" i="3" s="1"/>
  <c r="J233" i="10"/>
  <c r="J234" i="10"/>
  <c r="J235" i="10"/>
  <c r="J236" i="10"/>
  <c r="J237" i="10"/>
  <c r="J238" i="10"/>
  <c r="J239" i="10"/>
  <c r="J242" i="10"/>
  <c r="J243" i="10"/>
  <c r="J246" i="10"/>
  <c r="J645" i="3" s="1"/>
  <c r="F233" i="10"/>
  <c r="F234" i="10"/>
  <c r="F235" i="10"/>
  <c r="F236" i="10"/>
  <c r="F237" i="10"/>
  <c r="F238" i="10"/>
  <c r="F239" i="10"/>
  <c r="F242" i="10"/>
  <c r="F243" i="10"/>
  <c r="O232" i="10"/>
  <c r="J232" i="10"/>
  <c r="O217" i="10"/>
  <c r="O226" i="10"/>
  <c r="J217" i="10"/>
  <c r="J226" i="10"/>
  <c r="J540" i="3" s="1"/>
  <c r="F217" i="10"/>
  <c r="O216" i="10"/>
  <c r="J216" i="10"/>
  <c r="F216" i="10"/>
  <c r="J192" i="10"/>
  <c r="J193" i="10"/>
  <c r="J195" i="10"/>
  <c r="J200" i="10"/>
  <c r="J202" i="10"/>
  <c r="J206" i="10"/>
  <c r="J519" i="3" s="1"/>
  <c r="F192" i="10"/>
  <c r="F193" i="10"/>
  <c r="F195" i="10"/>
  <c r="F200" i="10"/>
  <c r="F202" i="10"/>
  <c r="J191" i="10"/>
  <c r="F191" i="10"/>
  <c r="G185" i="10"/>
  <c r="G498" i="3" s="1"/>
  <c r="F174" i="10"/>
  <c r="F175" i="10"/>
  <c r="F176" i="10"/>
  <c r="F177" i="10"/>
  <c r="F178" i="10"/>
  <c r="F181" i="10"/>
  <c r="F182" i="10"/>
  <c r="F183" i="10"/>
  <c r="J174" i="10"/>
  <c r="J175" i="10"/>
  <c r="J176" i="10"/>
  <c r="K176" i="10" s="1"/>
  <c r="J177" i="10"/>
  <c r="K177" i="10" s="1"/>
  <c r="J178" i="10"/>
  <c r="K178" i="10" s="1"/>
  <c r="J181" i="10"/>
  <c r="K181" i="10" s="1"/>
  <c r="J182" i="10"/>
  <c r="K182" i="10" s="1"/>
  <c r="J183" i="10"/>
  <c r="P498" i="3"/>
  <c r="P505" i="3" s="1"/>
  <c r="J172" i="10"/>
  <c r="F172" i="10"/>
  <c r="G165" i="10"/>
  <c r="G477" i="3" s="1"/>
  <c r="J151" i="10"/>
  <c r="F151" i="10"/>
  <c r="P456" i="3"/>
  <c r="P463" i="3" s="1"/>
  <c r="J136" i="10"/>
  <c r="J137" i="10"/>
  <c r="J142" i="10"/>
  <c r="J456" i="3"/>
  <c r="F136" i="10"/>
  <c r="F137" i="10"/>
  <c r="K137" i="10" s="1"/>
  <c r="F142" i="10"/>
  <c r="K142" i="10" s="1"/>
  <c r="J135" i="10"/>
  <c r="F135" i="10"/>
  <c r="G125" i="10"/>
  <c r="P286" i="3"/>
  <c r="O125" i="10"/>
  <c r="O286" i="3" s="1"/>
  <c r="J112" i="10"/>
  <c r="J113" i="10"/>
  <c r="J114" i="10"/>
  <c r="J115" i="10"/>
  <c r="J117" i="10"/>
  <c r="J118" i="10"/>
  <c r="J119" i="10"/>
  <c r="J120" i="10"/>
  <c r="J122" i="10"/>
  <c r="J123" i="10"/>
  <c r="F112" i="10"/>
  <c r="F113" i="10"/>
  <c r="F114" i="10"/>
  <c r="F115" i="10"/>
  <c r="F117" i="10"/>
  <c r="F118" i="10"/>
  <c r="F119" i="10"/>
  <c r="F120" i="10"/>
  <c r="F122" i="10"/>
  <c r="F123" i="10"/>
  <c r="J111" i="10"/>
  <c r="F111" i="10"/>
  <c r="D105" i="10"/>
  <c r="D265" i="3" s="1"/>
  <c r="D272" i="3" s="1"/>
  <c r="D20" i="4" s="1"/>
  <c r="G105" i="10"/>
  <c r="G265" i="3" s="1"/>
  <c r="G272" i="3" s="1"/>
  <c r="G20" i="4" s="1"/>
  <c r="J92" i="10"/>
  <c r="J94" i="10"/>
  <c r="J95" i="10"/>
  <c r="J96" i="10"/>
  <c r="J97" i="10"/>
  <c r="J98" i="10"/>
  <c r="J100" i="10"/>
  <c r="J101" i="10"/>
  <c r="J102" i="10"/>
  <c r="F92" i="10"/>
  <c r="F94" i="10"/>
  <c r="F95" i="10"/>
  <c r="F96" i="10"/>
  <c r="F97" i="10"/>
  <c r="F98" i="10"/>
  <c r="F100" i="10"/>
  <c r="F101" i="10"/>
  <c r="F102" i="10"/>
  <c r="J91" i="10"/>
  <c r="F91" i="10"/>
  <c r="D85" i="10"/>
  <c r="D196" i="3" s="1"/>
  <c r="F78" i="10"/>
  <c r="F75" i="10"/>
  <c r="G85" i="10"/>
  <c r="G196" i="3" s="1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F72" i="10"/>
  <c r="F73" i="10"/>
  <c r="F74" i="10"/>
  <c r="F76" i="10"/>
  <c r="F77" i="10"/>
  <c r="F79" i="10"/>
  <c r="F80" i="10"/>
  <c r="F81" i="10"/>
  <c r="F82" i="10"/>
  <c r="F83" i="10"/>
  <c r="F84" i="10"/>
  <c r="J71" i="10"/>
  <c r="F71" i="10"/>
  <c r="D63" i="10"/>
  <c r="D104" i="3" s="1"/>
  <c r="E63" i="10"/>
  <c r="E104" i="3" s="1"/>
  <c r="G63" i="10"/>
  <c r="G104" i="3" s="1"/>
  <c r="H63" i="10"/>
  <c r="H104" i="3" s="1"/>
  <c r="I63" i="10"/>
  <c r="I104" i="3" s="1"/>
  <c r="L63" i="10"/>
  <c r="J50" i="10"/>
  <c r="J51" i="10"/>
  <c r="J52" i="10"/>
  <c r="J53" i="10"/>
  <c r="J54" i="10"/>
  <c r="J55" i="10"/>
  <c r="J56" i="10"/>
  <c r="J58" i="10"/>
  <c r="J59" i="10"/>
  <c r="J60" i="10"/>
  <c r="J61" i="10"/>
  <c r="J62" i="10"/>
  <c r="F50" i="10"/>
  <c r="F51" i="10"/>
  <c r="F52" i="10"/>
  <c r="F53" i="10"/>
  <c r="F54" i="10"/>
  <c r="F55" i="10"/>
  <c r="F56" i="10"/>
  <c r="F58" i="10"/>
  <c r="F59" i="10"/>
  <c r="F60" i="10"/>
  <c r="F61" i="10"/>
  <c r="F62" i="10"/>
  <c r="J49" i="10"/>
  <c r="F49" i="10"/>
  <c r="D43" i="10"/>
  <c r="E43" i="10"/>
  <c r="G43" i="10"/>
  <c r="H43" i="10"/>
  <c r="I43" i="10"/>
  <c r="L43" i="10"/>
  <c r="L81" i="3" s="1"/>
  <c r="J30" i="10"/>
  <c r="J31" i="10"/>
  <c r="J32" i="10"/>
  <c r="J33" i="10"/>
  <c r="J34" i="10"/>
  <c r="J35" i="10"/>
  <c r="J36" i="10"/>
  <c r="J39" i="10"/>
  <c r="J40" i="10"/>
  <c r="F30" i="10"/>
  <c r="F31" i="10"/>
  <c r="F32" i="10"/>
  <c r="F33" i="10"/>
  <c r="F34" i="10"/>
  <c r="F35" i="10"/>
  <c r="F36" i="10"/>
  <c r="F39" i="10"/>
  <c r="F40" i="10"/>
  <c r="J29" i="10"/>
  <c r="F29" i="10"/>
  <c r="D22" i="10"/>
  <c r="D13" i="3" s="1"/>
  <c r="E22" i="10"/>
  <c r="G22" i="10"/>
  <c r="G13" i="3" s="1"/>
  <c r="H22" i="10"/>
  <c r="H13" i="3" s="1"/>
  <c r="I22" i="10"/>
  <c r="I13" i="3" s="1"/>
  <c r="L22" i="10"/>
  <c r="N22" i="10"/>
  <c r="N13" i="3" s="1"/>
  <c r="J9" i="10"/>
  <c r="J11" i="10"/>
  <c r="J12" i="10"/>
  <c r="J14" i="10"/>
  <c r="J15" i="10"/>
  <c r="J16" i="10"/>
  <c r="J17" i="10"/>
  <c r="J18" i="10"/>
  <c r="J19" i="10"/>
  <c r="F9" i="10"/>
  <c r="F11" i="10"/>
  <c r="F12" i="10"/>
  <c r="F14" i="10"/>
  <c r="F15" i="10"/>
  <c r="F16" i="10"/>
  <c r="F17" i="10"/>
  <c r="F18" i="10"/>
  <c r="F19" i="10"/>
  <c r="J8" i="10"/>
  <c r="F8" i="10"/>
  <c r="P198" i="11"/>
  <c r="P814" i="3" s="1"/>
  <c r="P820" i="3" s="1"/>
  <c r="P46" i="4" s="1"/>
  <c r="L198" i="11"/>
  <c r="L814" i="3" s="1"/>
  <c r="N198" i="11"/>
  <c r="N814" i="3" s="1"/>
  <c r="G198" i="11"/>
  <c r="G814" i="3" s="1"/>
  <c r="H198" i="11"/>
  <c r="H814" i="3" s="1"/>
  <c r="I198" i="11"/>
  <c r="I814" i="3" s="1"/>
  <c r="D198" i="11"/>
  <c r="D814" i="3" s="1"/>
  <c r="E198" i="11"/>
  <c r="E814" i="3" s="1"/>
  <c r="O195" i="11"/>
  <c r="J195" i="11"/>
  <c r="F195" i="11"/>
  <c r="P183" i="11"/>
  <c r="P771" i="3" s="1"/>
  <c r="L183" i="11"/>
  <c r="L771" i="3" s="1"/>
  <c r="M183" i="11"/>
  <c r="M771" i="3" s="1"/>
  <c r="M44" i="4" s="1"/>
  <c r="N183" i="11"/>
  <c r="N771" i="3" s="1"/>
  <c r="G771" i="3"/>
  <c r="H771" i="3"/>
  <c r="I771" i="3"/>
  <c r="D771" i="3"/>
  <c r="E771" i="3"/>
  <c r="O180" i="11"/>
  <c r="J180" i="11"/>
  <c r="F180" i="11"/>
  <c r="L168" i="11"/>
  <c r="L750" i="3" s="1"/>
  <c r="L43" i="4" s="1"/>
  <c r="M168" i="11"/>
  <c r="M750" i="3" s="1"/>
  <c r="M43" i="4" s="1"/>
  <c r="N168" i="11"/>
  <c r="G168" i="11"/>
  <c r="G750" i="3" s="1"/>
  <c r="H168" i="11"/>
  <c r="H750" i="3" s="1"/>
  <c r="I168" i="11"/>
  <c r="I750" i="3" s="1"/>
  <c r="E168" i="11"/>
  <c r="E750" i="3" s="1"/>
  <c r="D168" i="11"/>
  <c r="D750" i="3" s="1"/>
  <c r="D756" i="3" s="1"/>
  <c r="P168" i="11"/>
  <c r="P750" i="3" s="1"/>
  <c r="O165" i="11"/>
  <c r="J165" i="11"/>
  <c r="F165" i="11"/>
  <c r="O165" i="12"/>
  <c r="O158" i="12"/>
  <c r="B167" i="12"/>
  <c r="B751" i="3" s="1"/>
  <c r="D167" i="12"/>
  <c r="K165" i="12"/>
  <c r="F158" i="12"/>
  <c r="K158" i="12" s="1"/>
  <c r="E138" i="11"/>
  <c r="E688" i="3" s="1"/>
  <c r="D137" i="11"/>
  <c r="G138" i="11"/>
  <c r="G688" i="3" s="1"/>
  <c r="G694" i="3" s="1"/>
  <c r="H138" i="11"/>
  <c r="H688" i="3" s="1"/>
  <c r="H694" i="3" s="1"/>
  <c r="I138" i="11"/>
  <c r="I688" i="3" s="1"/>
  <c r="L138" i="11"/>
  <c r="L688" i="3" s="1"/>
  <c r="N138" i="11"/>
  <c r="N688" i="3" s="1"/>
  <c r="O137" i="11"/>
  <c r="J137" i="11"/>
  <c r="O120" i="11"/>
  <c r="J120" i="11"/>
  <c r="F120" i="11"/>
  <c r="P123" i="11"/>
  <c r="P582" i="3" s="1"/>
  <c r="P588" i="3" s="1"/>
  <c r="P35" i="4" s="1"/>
  <c r="L123" i="11"/>
  <c r="L582" i="3" s="1"/>
  <c r="L588" i="3" s="1"/>
  <c r="N123" i="11"/>
  <c r="N582" i="3" s="1"/>
  <c r="G123" i="11"/>
  <c r="G582" i="3" s="1"/>
  <c r="G588" i="3" s="1"/>
  <c r="G35" i="4" s="1"/>
  <c r="H123" i="11"/>
  <c r="H582" i="3" s="1"/>
  <c r="H588" i="3" s="1"/>
  <c r="H35" i="4" s="1"/>
  <c r="I123" i="11"/>
  <c r="I582" i="3" s="1"/>
  <c r="I588" i="3" s="1"/>
  <c r="I35" i="4" s="1"/>
  <c r="D123" i="11"/>
  <c r="D582" i="3" s="1"/>
  <c r="D588" i="3" s="1"/>
  <c r="D35" i="4" s="1"/>
  <c r="E123" i="11"/>
  <c r="E582" i="3" s="1"/>
  <c r="E588" i="3" s="1"/>
  <c r="E35" i="4" s="1"/>
  <c r="O114" i="11"/>
  <c r="J114" i="11"/>
  <c r="F114" i="11"/>
  <c r="L108" i="11"/>
  <c r="L562" i="3" s="1"/>
  <c r="N108" i="11"/>
  <c r="N562" i="3" s="1"/>
  <c r="P108" i="11"/>
  <c r="P562" i="3" s="1"/>
  <c r="G108" i="11"/>
  <c r="G562" i="3" s="1"/>
  <c r="H108" i="11"/>
  <c r="H562" i="3" s="1"/>
  <c r="H568" i="3" s="1"/>
  <c r="H34" i="4" s="1"/>
  <c r="I108" i="11"/>
  <c r="I562" i="3" s="1"/>
  <c r="I568" i="3" s="1"/>
  <c r="I34" i="4" s="1"/>
  <c r="D108" i="11"/>
  <c r="D562" i="3" s="1"/>
  <c r="E108" i="11"/>
  <c r="E562" i="3" s="1"/>
  <c r="E568" i="3" s="1"/>
  <c r="E34" i="4" s="1"/>
  <c r="O105" i="11"/>
  <c r="O108" i="11" s="1"/>
  <c r="J105" i="11"/>
  <c r="F105" i="11"/>
  <c r="F89" i="11"/>
  <c r="K89" i="11" s="1"/>
  <c r="K91" i="11"/>
  <c r="D93" i="11"/>
  <c r="D520" i="3" s="1"/>
  <c r="E93" i="11"/>
  <c r="G93" i="11"/>
  <c r="H93" i="11"/>
  <c r="I93" i="11"/>
  <c r="P93" i="11"/>
  <c r="P520" i="3" s="1"/>
  <c r="P526" i="3" s="1"/>
  <c r="L93" i="11"/>
  <c r="L520" i="3" s="1"/>
  <c r="N93" i="11"/>
  <c r="N520" i="3" s="1"/>
  <c r="J90" i="11"/>
  <c r="O84" i="11"/>
  <c r="J84" i="11"/>
  <c r="F84" i="11"/>
  <c r="P287" i="3"/>
  <c r="P293" i="3" s="1"/>
  <c r="L77" i="11"/>
  <c r="L287" i="3" s="1"/>
  <c r="N77" i="11"/>
  <c r="N287" i="3" s="1"/>
  <c r="J70" i="11"/>
  <c r="J74" i="11"/>
  <c r="G77" i="11"/>
  <c r="G287" i="3" s="1"/>
  <c r="H77" i="11"/>
  <c r="H287" i="3" s="1"/>
  <c r="I77" i="11"/>
  <c r="I287" i="3" s="1"/>
  <c r="F70" i="11"/>
  <c r="F74" i="11"/>
  <c r="D77" i="11"/>
  <c r="D287" i="3" s="1"/>
  <c r="E77" i="11"/>
  <c r="E287" i="3" s="1"/>
  <c r="J68" i="11"/>
  <c r="F68" i="11"/>
  <c r="P197" i="3"/>
  <c r="G47" i="11"/>
  <c r="G197" i="3" s="1"/>
  <c r="H47" i="11"/>
  <c r="I47" i="11"/>
  <c r="I197" i="3" s="1"/>
  <c r="D47" i="11"/>
  <c r="D197" i="3" s="1"/>
  <c r="E47" i="11"/>
  <c r="E197" i="3" s="1"/>
  <c r="J40" i="11"/>
  <c r="F40" i="11"/>
  <c r="J38" i="11"/>
  <c r="F38" i="11"/>
  <c r="P13" i="4"/>
  <c r="J30" i="11"/>
  <c r="J29" i="11"/>
  <c r="L17" i="11"/>
  <c r="L14" i="3" s="1"/>
  <c r="G17" i="11"/>
  <c r="G14" i="3" s="1"/>
  <c r="H17" i="11"/>
  <c r="H14" i="3" s="1"/>
  <c r="I17" i="11"/>
  <c r="I14" i="3" s="1"/>
  <c r="J14" i="11"/>
  <c r="F14" i="11"/>
  <c r="J8" i="11"/>
  <c r="F8" i="11"/>
  <c r="D17" i="11"/>
  <c r="D14" i="3" s="1"/>
  <c r="P184" i="12"/>
  <c r="P772" i="3" s="1"/>
  <c r="P777" i="3" s="1"/>
  <c r="L184" i="12"/>
  <c r="L772" i="3" s="1"/>
  <c r="N184" i="12"/>
  <c r="N772" i="3" s="1"/>
  <c r="G184" i="12"/>
  <c r="H184" i="12"/>
  <c r="I184" i="12"/>
  <c r="D184" i="12"/>
  <c r="E184" i="12"/>
  <c r="O180" i="12"/>
  <c r="J180" i="12"/>
  <c r="J182" i="12"/>
  <c r="F180" i="12"/>
  <c r="F182" i="12"/>
  <c r="O175" i="12"/>
  <c r="J175" i="12"/>
  <c r="E167" i="12"/>
  <c r="E751" i="3" s="1"/>
  <c r="G167" i="12"/>
  <c r="G751" i="3" s="1"/>
  <c r="H167" i="12"/>
  <c r="H751" i="3" s="1"/>
  <c r="I167" i="12"/>
  <c r="I751" i="3" s="1"/>
  <c r="P167" i="12"/>
  <c r="P751" i="3" s="1"/>
  <c r="O164" i="12"/>
  <c r="O167" i="12"/>
  <c r="O751" i="3" s="1"/>
  <c r="K164" i="12"/>
  <c r="J164" i="12"/>
  <c r="P152" i="12"/>
  <c r="P730" i="3" s="1"/>
  <c r="L152" i="12"/>
  <c r="L730" i="3" s="1"/>
  <c r="N152" i="12"/>
  <c r="G152" i="12"/>
  <c r="G730" i="3" s="1"/>
  <c r="H152" i="12"/>
  <c r="I152" i="12"/>
  <c r="I730" i="3" s="1"/>
  <c r="D152" i="12"/>
  <c r="D730" i="3" s="1"/>
  <c r="E152" i="12"/>
  <c r="E730" i="3" s="1"/>
  <c r="J149" i="12"/>
  <c r="F149" i="12"/>
  <c r="J144" i="12"/>
  <c r="F144" i="12"/>
  <c r="N137" i="12"/>
  <c r="N710" i="3" s="1"/>
  <c r="L137" i="12"/>
  <c r="L710" i="3" s="1"/>
  <c r="H137" i="12"/>
  <c r="I137" i="12"/>
  <c r="D137" i="12"/>
  <c r="E137" i="12"/>
  <c r="G137" i="12"/>
  <c r="G710" i="3" s="1"/>
  <c r="F133" i="12"/>
  <c r="F135" i="12"/>
  <c r="F128" i="12"/>
  <c r="E122" i="12"/>
  <c r="E647" i="3" s="1"/>
  <c r="E652" i="3" s="1"/>
  <c r="E37" i="4" s="1"/>
  <c r="G122" i="12"/>
  <c r="H122" i="12"/>
  <c r="H647" i="3" s="1"/>
  <c r="H652" i="3" s="1"/>
  <c r="H37" i="4" s="1"/>
  <c r="I122" i="12"/>
  <c r="I647" i="3" s="1"/>
  <c r="I652" i="3" s="1"/>
  <c r="I37" i="4" s="1"/>
  <c r="L122" i="12"/>
  <c r="L647" i="3" s="1"/>
  <c r="L652" i="3" s="1"/>
  <c r="L37" i="4" s="1"/>
  <c r="N122" i="12"/>
  <c r="O118" i="12"/>
  <c r="O120" i="12"/>
  <c r="J118" i="12"/>
  <c r="J120" i="12"/>
  <c r="F118" i="12"/>
  <c r="F120" i="12"/>
  <c r="O113" i="12"/>
  <c r="J113" i="12"/>
  <c r="F113" i="12"/>
  <c r="D122" i="12"/>
  <c r="D647" i="3" s="1"/>
  <c r="D652" i="3" s="1"/>
  <c r="D37" i="4" s="1"/>
  <c r="L107" i="12"/>
  <c r="D107" i="12"/>
  <c r="E107" i="12"/>
  <c r="I107" i="12"/>
  <c r="H107" i="12"/>
  <c r="G107" i="12"/>
  <c r="J103" i="12"/>
  <c r="J105" i="12"/>
  <c r="F103" i="12"/>
  <c r="F105" i="12"/>
  <c r="O103" i="12"/>
  <c r="O105" i="12"/>
  <c r="O99" i="12"/>
  <c r="J99" i="12"/>
  <c r="F99" i="12"/>
  <c r="L92" i="12"/>
  <c r="L479" i="3" s="1"/>
  <c r="N92" i="12"/>
  <c r="G92" i="12"/>
  <c r="G479" i="3" s="1"/>
  <c r="H92" i="12"/>
  <c r="H479" i="3" s="1"/>
  <c r="I92" i="12"/>
  <c r="I479" i="3" s="1"/>
  <c r="D92" i="12"/>
  <c r="D479" i="3" s="1"/>
  <c r="E92" i="12"/>
  <c r="E479" i="3" s="1"/>
  <c r="P92" i="12"/>
  <c r="P479" i="3" s="1"/>
  <c r="P484" i="3" s="1"/>
  <c r="J90" i="12"/>
  <c r="J89" i="12"/>
  <c r="F90" i="12"/>
  <c r="F89" i="12"/>
  <c r="K89" i="12" s="1"/>
  <c r="G77" i="12"/>
  <c r="G288" i="3" s="1"/>
  <c r="J69" i="12"/>
  <c r="J70" i="12"/>
  <c r="J72" i="12"/>
  <c r="J73" i="12"/>
  <c r="J74" i="12"/>
  <c r="F69" i="12"/>
  <c r="F70" i="12"/>
  <c r="F72" i="12"/>
  <c r="F73" i="12"/>
  <c r="F74" i="12"/>
  <c r="J68" i="12"/>
  <c r="F68" i="12"/>
  <c r="G62" i="12"/>
  <c r="G198" i="3" s="1"/>
  <c r="J54" i="12"/>
  <c r="J55" i="12"/>
  <c r="J58" i="12"/>
  <c r="J53" i="12"/>
  <c r="F54" i="12"/>
  <c r="F55" i="12"/>
  <c r="F58" i="12"/>
  <c r="F53" i="12"/>
  <c r="P106" i="3"/>
  <c r="O39" i="12"/>
  <c r="O44" i="12"/>
  <c r="O45" i="12"/>
  <c r="O47" i="12"/>
  <c r="J39" i="12"/>
  <c r="J44" i="12"/>
  <c r="G47" i="12"/>
  <c r="H47" i="12"/>
  <c r="H106" i="3" s="1"/>
  <c r="I47" i="12"/>
  <c r="I106" i="3" s="1"/>
  <c r="D47" i="12"/>
  <c r="D106" i="3" s="1"/>
  <c r="E47" i="12"/>
  <c r="E106" i="3" s="1"/>
  <c r="F39" i="12"/>
  <c r="K39" i="12" s="1"/>
  <c r="F44" i="12"/>
  <c r="K44" i="12" s="1"/>
  <c r="F45" i="12"/>
  <c r="K45" i="12" s="1"/>
  <c r="O38" i="12"/>
  <c r="J38" i="12"/>
  <c r="F38" i="12"/>
  <c r="L32" i="12"/>
  <c r="L83" i="3" s="1"/>
  <c r="M32" i="12"/>
  <c r="M83" i="3" s="1"/>
  <c r="M88" i="3" s="1"/>
  <c r="M12" i="4" s="1"/>
  <c r="N32" i="12"/>
  <c r="N83" i="3" s="1"/>
  <c r="G32" i="12"/>
  <c r="G83" i="3" s="1"/>
  <c r="H32" i="12"/>
  <c r="I32" i="12"/>
  <c r="I83" i="3" s="1"/>
  <c r="D32" i="12"/>
  <c r="D83" i="3" s="1"/>
  <c r="E32" i="12"/>
  <c r="E83" i="3" s="1"/>
  <c r="O30" i="12"/>
  <c r="J30" i="12"/>
  <c r="F30" i="12"/>
  <c r="F9" i="12"/>
  <c r="N479" i="3" l="1"/>
  <c r="O92" i="12"/>
  <c r="K174" i="10"/>
  <c r="F66" i="3"/>
  <c r="F11" i="4" s="1"/>
  <c r="C11" i="4"/>
  <c r="C66" i="3"/>
  <c r="P44" i="4"/>
  <c r="J93" i="11"/>
  <c r="J47" i="12"/>
  <c r="K58" i="12"/>
  <c r="K183" i="10"/>
  <c r="K327" i="10"/>
  <c r="K323" i="10"/>
  <c r="K317" i="10"/>
  <c r="K326" i="10"/>
  <c r="K320" i="10"/>
  <c r="K55" i="12"/>
  <c r="K73" i="10"/>
  <c r="J62" i="12"/>
  <c r="J198" i="3" s="1"/>
  <c r="J165" i="10"/>
  <c r="J477" i="3" s="1"/>
  <c r="L35" i="4"/>
  <c r="P31" i="4"/>
  <c r="K83" i="10"/>
  <c r="K79" i="10"/>
  <c r="O330" i="10"/>
  <c r="O813" i="3" s="1"/>
  <c r="K53" i="12"/>
  <c r="O183" i="11"/>
  <c r="K81" i="10"/>
  <c r="K193" i="10"/>
  <c r="K238" i="10"/>
  <c r="K234" i="10"/>
  <c r="K72" i="12"/>
  <c r="K74" i="10"/>
  <c r="K202" i="10"/>
  <c r="K192" i="10"/>
  <c r="K217" i="10"/>
  <c r="K243" i="10"/>
  <c r="K237" i="10"/>
  <c r="K233" i="10"/>
  <c r="K267" i="10"/>
  <c r="K118" i="12"/>
  <c r="P29" i="4"/>
  <c r="K105" i="12"/>
  <c r="L13" i="3"/>
  <c r="L20" i="3" s="1"/>
  <c r="L10" i="4" s="1"/>
  <c r="O22" i="10"/>
  <c r="O13" i="3" s="1"/>
  <c r="K74" i="12"/>
  <c r="K69" i="12"/>
  <c r="J107" i="12"/>
  <c r="K84" i="10"/>
  <c r="K80" i="10"/>
  <c r="O32" i="12"/>
  <c r="O83" i="3" s="1"/>
  <c r="K73" i="12"/>
  <c r="J77" i="12"/>
  <c r="J288" i="3" s="1"/>
  <c r="K200" i="10"/>
  <c r="K242" i="10"/>
  <c r="K236" i="10"/>
  <c r="K265" i="10"/>
  <c r="K325" i="10"/>
  <c r="K319" i="10"/>
  <c r="K149" i="12"/>
  <c r="K195" i="10"/>
  <c r="K239" i="10"/>
  <c r="K235" i="10"/>
  <c r="K328" i="10"/>
  <c r="K324" i="10"/>
  <c r="K318" i="10"/>
  <c r="E13" i="3"/>
  <c r="E20" i="3" s="1"/>
  <c r="E10" i="4" s="1"/>
  <c r="K175" i="10"/>
  <c r="K136" i="10"/>
  <c r="J85" i="10"/>
  <c r="J196" i="3" s="1"/>
  <c r="L104" i="3"/>
  <c r="J105" i="10"/>
  <c r="J265" i="3" s="1"/>
  <c r="J272" i="3" s="1"/>
  <c r="J20" i="4" s="1"/>
  <c r="K91" i="10"/>
  <c r="P265" i="3"/>
  <c r="P272" i="3" s="1"/>
  <c r="P20" i="4" s="1"/>
  <c r="P34" i="4"/>
  <c r="P10" i="4"/>
  <c r="J32" i="12"/>
  <c r="J83" i="3" s="1"/>
  <c r="H83" i="3"/>
  <c r="J106" i="3"/>
  <c r="G106" i="3"/>
  <c r="O107" i="12"/>
  <c r="J152" i="12"/>
  <c r="J730" i="3" s="1"/>
  <c r="H730" i="3"/>
  <c r="O730" i="3"/>
  <c r="N730" i="3"/>
  <c r="O184" i="12"/>
  <c r="O772" i="3" s="1"/>
  <c r="L777" i="3"/>
  <c r="D138" i="11"/>
  <c r="D688" i="3" s="1"/>
  <c r="F137" i="11"/>
  <c r="K137" i="11" s="1"/>
  <c r="D751" i="3"/>
  <c r="D43" i="4" s="1"/>
  <c r="F167" i="12"/>
  <c r="E708" i="3"/>
  <c r="I708" i="3"/>
  <c r="H820" i="3"/>
  <c r="H46" i="4" s="1"/>
  <c r="N820" i="3"/>
  <c r="N46" i="4" s="1"/>
  <c r="I43" i="4"/>
  <c r="G43" i="4"/>
  <c r="K30" i="12"/>
  <c r="K32" i="12" s="1"/>
  <c r="K83" i="3" s="1"/>
  <c r="O479" i="3"/>
  <c r="O122" i="12"/>
  <c r="O647" i="3" s="1"/>
  <c r="N647" i="3"/>
  <c r="N652" i="3" s="1"/>
  <c r="N37" i="4" s="1"/>
  <c r="J122" i="12"/>
  <c r="J647" i="3" s="1"/>
  <c r="G647" i="3"/>
  <c r="G652" i="3" s="1"/>
  <c r="G37" i="4" s="1"/>
  <c r="P43" i="4"/>
  <c r="E43" i="4"/>
  <c r="H43" i="4"/>
  <c r="O168" i="11"/>
  <c r="O750" i="3" s="1"/>
  <c r="O43" i="4" s="1"/>
  <c r="N750" i="3"/>
  <c r="N43" i="4" s="1"/>
  <c r="J185" i="10"/>
  <c r="J498" i="3" s="1"/>
  <c r="K232" i="10"/>
  <c r="K257" i="10"/>
  <c r="E820" i="3"/>
  <c r="E46" i="4" s="1"/>
  <c r="I820" i="3"/>
  <c r="I46" i="4" s="1"/>
  <c r="G820" i="3"/>
  <c r="G46" i="4" s="1"/>
  <c r="L820" i="3"/>
  <c r="L46" i="4" s="1"/>
  <c r="J137" i="12"/>
  <c r="J710" i="3" s="1"/>
  <c r="G81" i="3"/>
  <c r="G88" i="3" s="1"/>
  <c r="G12" i="4" s="1"/>
  <c r="I81" i="3"/>
  <c r="I88" i="3" s="1"/>
  <c r="I12" i="4" s="1"/>
  <c r="D81" i="3"/>
  <c r="D88" i="3" s="1"/>
  <c r="D12" i="4" s="1"/>
  <c r="L88" i="3"/>
  <c r="L12" i="4" s="1"/>
  <c r="H81" i="3"/>
  <c r="E81" i="3"/>
  <c r="E88" i="3" s="1"/>
  <c r="E12" i="4" s="1"/>
  <c r="K42" i="16"/>
  <c r="K65" i="3" s="1"/>
  <c r="O137" i="12"/>
  <c r="O710" i="3" s="1"/>
  <c r="J125" i="10"/>
  <c r="J286" i="3" s="1"/>
  <c r="G286" i="3"/>
  <c r="I20" i="3"/>
  <c r="I10" i="4" s="1"/>
  <c r="K277" i="10"/>
  <c r="K285" i="10"/>
  <c r="K282" i="10"/>
  <c r="K296" i="10"/>
  <c r="K307" i="10"/>
  <c r="K302" i="10"/>
  <c r="K299" i="10"/>
  <c r="J310" i="10"/>
  <c r="H777" i="3"/>
  <c r="H44" i="4" s="1"/>
  <c r="J330" i="10"/>
  <c r="J813" i="3" s="1"/>
  <c r="K68" i="11"/>
  <c r="O77" i="11"/>
  <c r="O287" i="3" s="1"/>
  <c r="O198" i="11"/>
  <c r="O814" i="3" s="1"/>
  <c r="K90" i="11"/>
  <c r="K105" i="11"/>
  <c r="O123" i="11"/>
  <c r="O582" i="3" s="1"/>
  <c r="K120" i="11"/>
  <c r="O138" i="11"/>
  <c r="O688" i="3" s="1"/>
  <c r="J168" i="11"/>
  <c r="J750" i="3" s="1"/>
  <c r="J108" i="11"/>
  <c r="J562" i="3" s="1"/>
  <c r="J771" i="3"/>
  <c r="K30" i="11"/>
  <c r="K32" i="11" s="1"/>
  <c r="K105" i="3" s="1"/>
  <c r="K40" i="11"/>
  <c r="J47" i="11"/>
  <c r="J197" i="3" s="1"/>
  <c r="H197" i="3"/>
  <c r="J77" i="11"/>
  <c r="J287" i="3" s="1"/>
  <c r="K70" i="11"/>
  <c r="J138" i="11"/>
  <c r="J198" i="11"/>
  <c r="J814" i="3" s="1"/>
  <c r="K216" i="10"/>
  <c r="K316" i="10"/>
  <c r="K287" i="10"/>
  <c r="K284" i="10"/>
  <c r="K280" i="10"/>
  <c r="J290" i="10"/>
  <c r="J728" i="3" s="1"/>
  <c r="O728" i="3"/>
  <c r="K308" i="10"/>
  <c r="K297" i="10"/>
  <c r="K300" i="10"/>
  <c r="K303" i="10"/>
  <c r="K191" i="10"/>
  <c r="J270" i="10"/>
  <c r="J708" i="3" s="1"/>
  <c r="K123" i="10"/>
  <c r="K120" i="10"/>
  <c r="K118" i="10"/>
  <c r="K115" i="10"/>
  <c r="K113" i="10"/>
  <c r="K135" i="10"/>
  <c r="K172" i="10"/>
  <c r="K119" i="10"/>
  <c r="K151" i="10"/>
  <c r="K111" i="10"/>
  <c r="K122" i="10"/>
  <c r="K117" i="10"/>
  <c r="K114" i="10"/>
  <c r="K112" i="10"/>
  <c r="K92" i="10"/>
  <c r="J63" i="10"/>
  <c r="J104" i="3" s="1"/>
  <c r="K71" i="10"/>
  <c r="K76" i="10"/>
  <c r="K96" i="10"/>
  <c r="K102" i="10"/>
  <c r="K94" i="10"/>
  <c r="K95" i="10"/>
  <c r="K97" i="10"/>
  <c r="K98" i="10"/>
  <c r="K101" i="10"/>
  <c r="K100" i="10"/>
  <c r="K8" i="10"/>
  <c r="J22" i="10"/>
  <c r="J13" i="3" s="1"/>
  <c r="J43" i="10"/>
  <c r="J81" i="3" s="1"/>
  <c r="K77" i="10"/>
  <c r="K72" i="10"/>
  <c r="K82" i="10"/>
  <c r="K78" i="10"/>
  <c r="K75" i="10"/>
  <c r="K51" i="10"/>
  <c r="K53" i="10"/>
  <c r="K55" i="10"/>
  <c r="K61" i="10"/>
  <c r="K59" i="10"/>
  <c r="K62" i="10"/>
  <c r="K60" i="10"/>
  <c r="K58" i="10"/>
  <c r="K56" i="10"/>
  <c r="K54" i="10"/>
  <c r="K52" i="10"/>
  <c r="K50" i="10"/>
  <c r="K49" i="10"/>
  <c r="K29" i="10"/>
  <c r="K30" i="10"/>
  <c r="K40" i="10"/>
  <c r="K36" i="10"/>
  <c r="K34" i="10"/>
  <c r="K32" i="10"/>
  <c r="K39" i="10"/>
  <c r="K35" i="10"/>
  <c r="K33" i="10"/>
  <c r="K31" i="10"/>
  <c r="K19" i="10"/>
  <c r="K17" i="10"/>
  <c r="K15" i="10"/>
  <c r="K11" i="10"/>
  <c r="K9" i="10"/>
  <c r="K18" i="10"/>
  <c r="K16" i="10"/>
  <c r="K14" i="10"/>
  <c r="K12" i="10"/>
  <c r="K195" i="11"/>
  <c r="K180" i="11"/>
  <c r="K165" i="11"/>
  <c r="K133" i="12"/>
  <c r="K180" i="12"/>
  <c r="K54" i="12"/>
  <c r="K68" i="12"/>
  <c r="J92" i="12"/>
  <c r="J479" i="3" s="1"/>
  <c r="K103" i="12"/>
  <c r="K113" i="12"/>
  <c r="K120" i="12"/>
  <c r="K144" i="12"/>
  <c r="J167" i="12"/>
  <c r="J751" i="3" s="1"/>
  <c r="K182" i="12"/>
  <c r="J123" i="11"/>
  <c r="J582" i="3" s="1"/>
  <c r="K114" i="11"/>
  <c r="O93" i="11"/>
  <c r="O520" i="3" s="1"/>
  <c r="K84" i="11"/>
  <c r="K74" i="11"/>
  <c r="K38" i="11"/>
  <c r="K29" i="11"/>
  <c r="J17" i="11"/>
  <c r="J14" i="3" s="1"/>
  <c r="K14" i="11"/>
  <c r="K8" i="11"/>
  <c r="J184" i="12"/>
  <c r="K175" i="12"/>
  <c r="K135" i="12"/>
  <c r="K128" i="12"/>
  <c r="K99" i="12"/>
  <c r="F92" i="12"/>
  <c r="K70" i="12"/>
  <c r="K38" i="12"/>
  <c r="K66" i="3" l="1"/>
  <c r="K11" i="4" s="1"/>
  <c r="P12" i="4"/>
  <c r="L44" i="4"/>
  <c r="J43" i="4"/>
  <c r="K479" i="3"/>
  <c r="F479" i="3"/>
  <c r="J688" i="3"/>
  <c r="J694" i="3" s="1"/>
  <c r="H88" i="3"/>
  <c r="H12" i="4" s="1"/>
  <c r="J9" i="12"/>
  <c r="K9" i="12" s="1"/>
  <c r="J14" i="12"/>
  <c r="K14" i="12" s="1"/>
  <c r="G17" i="12"/>
  <c r="G15" i="3" s="1"/>
  <c r="D17" i="12"/>
  <c r="D15" i="3" s="1"/>
  <c r="J8" i="12"/>
  <c r="F8" i="12"/>
  <c r="P306" i="3"/>
  <c r="N46" i="9"/>
  <c r="N306" i="3" s="1"/>
  <c r="L46" i="9"/>
  <c r="H46" i="9"/>
  <c r="H306" i="3" s="1"/>
  <c r="I46" i="9"/>
  <c r="I306" i="3" s="1"/>
  <c r="D46" i="9"/>
  <c r="D306" i="3" s="1"/>
  <c r="E46" i="9"/>
  <c r="E306" i="3" s="1"/>
  <c r="L24" i="9"/>
  <c r="L285" i="3" s="1"/>
  <c r="H24" i="9"/>
  <c r="H285" i="3" s="1"/>
  <c r="I24" i="9"/>
  <c r="I285" i="3" s="1"/>
  <c r="D24" i="9"/>
  <c r="D285" i="3" s="1"/>
  <c r="E24" i="9"/>
  <c r="E285" i="3" s="1"/>
  <c r="P24" i="9"/>
  <c r="P285" i="3" s="1"/>
  <c r="N24" i="9"/>
  <c r="N285" i="3" s="1"/>
  <c r="L35" i="9"/>
  <c r="L327" i="3" s="1"/>
  <c r="J21" i="9"/>
  <c r="F21" i="9"/>
  <c r="O20" i="9"/>
  <c r="J20" i="9"/>
  <c r="F20" i="9"/>
  <c r="J19" i="9"/>
  <c r="F19" i="9"/>
  <c r="H35" i="9"/>
  <c r="H327" i="3" s="1"/>
  <c r="I35" i="9"/>
  <c r="I327" i="3" s="1"/>
  <c r="D35" i="9"/>
  <c r="D327" i="3" s="1"/>
  <c r="E35" i="9"/>
  <c r="E327" i="3" s="1"/>
  <c r="G46" i="9"/>
  <c r="G306" i="3" s="1"/>
  <c r="C46" i="9"/>
  <c r="C306" i="3" s="1"/>
  <c r="B46" i="9"/>
  <c r="B306" i="3" s="1"/>
  <c r="J45" i="9"/>
  <c r="F45" i="9"/>
  <c r="J44" i="9"/>
  <c r="F44" i="9"/>
  <c r="J43" i="9"/>
  <c r="F43" i="9"/>
  <c r="J42" i="9"/>
  <c r="F42" i="9"/>
  <c r="J41" i="9"/>
  <c r="F41" i="9"/>
  <c r="G35" i="9"/>
  <c r="C35" i="9"/>
  <c r="C327" i="3" s="1"/>
  <c r="B35" i="9"/>
  <c r="B327" i="3" s="1"/>
  <c r="O32" i="9"/>
  <c r="J32" i="9"/>
  <c r="F32" i="9"/>
  <c r="J31" i="9"/>
  <c r="O31" i="9" s="1"/>
  <c r="F31" i="9"/>
  <c r="L13" i="9"/>
  <c r="L195" i="3" s="1"/>
  <c r="G13" i="9"/>
  <c r="G195" i="3" s="1"/>
  <c r="H13" i="9"/>
  <c r="H195" i="3" s="1"/>
  <c r="I13" i="9"/>
  <c r="I195" i="3" s="1"/>
  <c r="E13" i="9"/>
  <c r="E195" i="3" s="1"/>
  <c r="N110" i="8"/>
  <c r="N305" i="3" s="1"/>
  <c r="P305" i="3"/>
  <c r="L110" i="8"/>
  <c r="L305" i="3" s="1"/>
  <c r="H110" i="8"/>
  <c r="H305" i="3" s="1"/>
  <c r="I110" i="8"/>
  <c r="I305" i="3" s="1"/>
  <c r="C110" i="8"/>
  <c r="C305" i="3" s="1"/>
  <c r="D110" i="8"/>
  <c r="D305" i="3" s="1"/>
  <c r="E110" i="8"/>
  <c r="E305" i="3" s="1"/>
  <c r="C92" i="8"/>
  <c r="C74" i="8"/>
  <c r="C284" i="3" s="1"/>
  <c r="F63" i="8"/>
  <c r="F66" i="8"/>
  <c r="F67" i="8"/>
  <c r="F73" i="8"/>
  <c r="F62" i="8"/>
  <c r="G110" i="8"/>
  <c r="G305" i="3" s="1"/>
  <c r="B110" i="8"/>
  <c r="B305" i="3" s="1"/>
  <c r="O109" i="8"/>
  <c r="J109" i="8"/>
  <c r="F109" i="8"/>
  <c r="O107" i="8"/>
  <c r="J107" i="8"/>
  <c r="F107" i="8"/>
  <c r="J106" i="8"/>
  <c r="F106" i="8"/>
  <c r="J105" i="8"/>
  <c r="F105" i="8"/>
  <c r="J104" i="8"/>
  <c r="F104" i="8"/>
  <c r="O103" i="8"/>
  <c r="J103" i="8"/>
  <c r="F103" i="8"/>
  <c r="J102" i="8"/>
  <c r="F102" i="8"/>
  <c r="J101" i="8"/>
  <c r="F101" i="8"/>
  <c r="J100" i="8"/>
  <c r="F100" i="8"/>
  <c r="J99" i="8"/>
  <c r="F99" i="8"/>
  <c r="J98" i="8"/>
  <c r="F98" i="8"/>
  <c r="O92" i="8"/>
  <c r="O326" i="3" s="1"/>
  <c r="G92" i="8"/>
  <c r="B92" i="8"/>
  <c r="B326" i="3" s="1"/>
  <c r="O91" i="8"/>
  <c r="J91" i="8"/>
  <c r="F91" i="8"/>
  <c r="O89" i="8"/>
  <c r="J89" i="8"/>
  <c r="F89" i="8"/>
  <c r="O88" i="8"/>
  <c r="J88" i="8"/>
  <c r="F88" i="8"/>
  <c r="O87" i="8"/>
  <c r="J87" i="8"/>
  <c r="F87" i="8"/>
  <c r="O86" i="8"/>
  <c r="J86" i="8"/>
  <c r="F86" i="8"/>
  <c r="O85" i="8"/>
  <c r="J85" i="8"/>
  <c r="F85" i="8"/>
  <c r="O84" i="8"/>
  <c r="J84" i="8"/>
  <c r="F84" i="8"/>
  <c r="O83" i="8"/>
  <c r="J83" i="8"/>
  <c r="F83" i="8"/>
  <c r="O82" i="8"/>
  <c r="J82" i="8"/>
  <c r="F82" i="8"/>
  <c r="O81" i="8"/>
  <c r="J81" i="8"/>
  <c r="F81" i="8"/>
  <c r="O80" i="8"/>
  <c r="J80" i="8"/>
  <c r="F80" i="8"/>
  <c r="P148" i="14"/>
  <c r="P859" i="3" s="1"/>
  <c r="P862" i="3" s="1"/>
  <c r="P48" i="4" s="1"/>
  <c r="N148" i="14"/>
  <c r="L148" i="14"/>
  <c r="L859" i="3" s="1"/>
  <c r="L862" i="3" s="1"/>
  <c r="L48" i="4" s="1"/>
  <c r="G148" i="14"/>
  <c r="G859" i="3" s="1"/>
  <c r="G862" i="3" s="1"/>
  <c r="G48" i="4" s="1"/>
  <c r="H148" i="14"/>
  <c r="H859" i="3" s="1"/>
  <c r="H862" i="3" s="1"/>
  <c r="H48" i="4" s="1"/>
  <c r="I148" i="14"/>
  <c r="I859" i="3" s="1"/>
  <c r="I862" i="3" s="1"/>
  <c r="I48" i="4" s="1"/>
  <c r="D148" i="14"/>
  <c r="D859" i="3" s="1"/>
  <c r="D862" i="3" s="1"/>
  <c r="D48" i="4" s="1"/>
  <c r="E148" i="14"/>
  <c r="O143" i="14"/>
  <c r="J143" i="14"/>
  <c r="F143" i="14"/>
  <c r="P124" i="14"/>
  <c r="P732" i="3" s="1"/>
  <c r="L124" i="14"/>
  <c r="L732" i="3" s="1"/>
  <c r="L735" i="3" s="1"/>
  <c r="L42" i="4" s="1"/>
  <c r="G124" i="14"/>
  <c r="G732" i="3" s="1"/>
  <c r="H124" i="14"/>
  <c r="I124" i="14"/>
  <c r="I732" i="3" s="1"/>
  <c r="I735" i="3" s="1"/>
  <c r="I42" i="4" s="1"/>
  <c r="D124" i="14"/>
  <c r="D732" i="3" s="1"/>
  <c r="E124" i="14"/>
  <c r="J120" i="14"/>
  <c r="F120" i="14"/>
  <c r="J119" i="14"/>
  <c r="F119" i="14"/>
  <c r="P112" i="14"/>
  <c r="P712" i="3" s="1"/>
  <c r="N112" i="14"/>
  <c r="N712" i="3" s="1"/>
  <c r="L112" i="14"/>
  <c r="L712" i="3" s="1"/>
  <c r="G112" i="14"/>
  <c r="G712" i="3" s="1"/>
  <c r="H112" i="14"/>
  <c r="I112" i="14"/>
  <c r="D112" i="14"/>
  <c r="D712" i="3" s="1"/>
  <c r="E112" i="14"/>
  <c r="F106" i="14"/>
  <c r="P100" i="14"/>
  <c r="P670" i="3" s="1"/>
  <c r="P673" i="3" s="1"/>
  <c r="P39" i="4" s="1"/>
  <c r="L100" i="14"/>
  <c r="L670" i="3" s="1"/>
  <c r="L673" i="3" s="1"/>
  <c r="L39" i="4" s="1"/>
  <c r="N100" i="14"/>
  <c r="N670" i="3" s="1"/>
  <c r="N673" i="3" s="1"/>
  <c r="N39" i="4" s="1"/>
  <c r="G100" i="14"/>
  <c r="G670" i="3" s="1"/>
  <c r="G673" i="3" s="1"/>
  <c r="G39" i="4" s="1"/>
  <c r="H100" i="14"/>
  <c r="H670" i="3" s="1"/>
  <c r="H673" i="3" s="1"/>
  <c r="H39" i="4" s="1"/>
  <c r="I100" i="14"/>
  <c r="I670" i="3" s="1"/>
  <c r="I673" i="3" s="1"/>
  <c r="I39" i="4" s="1"/>
  <c r="D100" i="14"/>
  <c r="D670" i="3" s="1"/>
  <c r="E100" i="14"/>
  <c r="E670" i="3" s="1"/>
  <c r="E673" i="3" s="1"/>
  <c r="E39" i="4" s="1"/>
  <c r="O99" i="14"/>
  <c r="J99" i="14"/>
  <c r="F99" i="14"/>
  <c r="P88" i="14"/>
  <c r="P523" i="3" s="1"/>
  <c r="P32" i="4" s="1"/>
  <c r="N88" i="14"/>
  <c r="N523" i="3" s="1"/>
  <c r="L88" i="14"/>
  <c r="L523" i="3" s="1"/>
  <c r="L526" i="3" s="1"/>
  <c r="G88" i="14"/>
  <c r="G523" i="3" s="1"/>
  <c r="H88" i="14"/>
  <c r="H523" i="3" s="1"/>
  <c r="H526" i="3" s="1"/>
  <c r="H32" i="4" s="1"/>
  <c r="I88" i="14"/>
  <c r="I523" i="3" s="1"/>
  <c r="I526" i="3" s="1"/>
  <c r="I32" i="4" s="1"/>
  <c r="D88" i="14"/>
  <c r="D523" i="3" s="1"/>
  <c r="E88" i="14"/>
  <c r="E523" i="3" s="1"/>
  <c r="F87" i="14"/>
  <c r="F86" i="14"/>
  <c r="O86" i="14"/>
  <c r="J86" i="14"/>
  <c r="P75" i="14"/>
  <c r="P481" i="3" s="1"/>
  <c r="L75" i="14"/>
  <c r="L481" i="3" s="1"/>
  <c r="N75" i="14"/>
  <c r="G75" i="14"/>
  <c r="G481" i="3" s="1"/>
  <c r="H75" i="14"/>
  <c r="I75" i="14"/>
  <c r="I481" i="3" s="1"/>
  <c r="D75" i="14"/>
  <c r="D481" i="3" s="1"/>
  <c r="E75" i="14"/>
  <c r="J74" i="14"/>
  <c r="F74" i="14"/>
  <c r="J73" i="14"/>
  <c r="F73" i="14"/>
  <c r="P311" i="3"/>
  <c r="L62" i="14"/>
  <c r="L311" i="3" s="1"/>
  <c r="I62" i="14"/>
  <c r="I311" i="3" s="1"/>
  <c r="H62" i="14"/>
  <c r="H311" i="3" s="1"/>
  <c r="G62" i="14"/>
  <c r="G311" i="3" s="1"/>
  <c r="E62" i="14"/>
  <c r="E311" i="3" s="1"/>
  <c r="D62" i="14"/>
  <c r="D311" i="3" s="1"/>
  <c r="C62" i="14"/>
  <c r="C311" i="3" s="1"/>
  <c r="B62" i="14"/>
  <c r="B311" i="3" s="1"/>
  <c r="J60" i="14"/>
  <c r="F60" i="14"/>
  <c r="J59" i="14"/>
  <c r="F59" i="14"/>
  <c r="J58" i="14"/>
  <c r="F58" i="14"/>
  <c r="L50" i="14"/>
  <c r="L332" i="3" s="1"/>
  <c r="I50" i="14"/>
  <c r="I332" i="3" s="1"/>
  <c r="H50" i="14"/>
  <c r="H332" i="3" s="1"/>
  <c r="G50" i="14"/>
  <c r="G332" i="3" s="1"/>
  <c r="E50" i="14"/>
  <c r="E332" i="3" s="1"/>
  <c r="D50" i="14"/>
  <c r="D332" i="3" s="1"/>
  <c r="C50" i="14"/>
  <c r="C332" i="3" s="1"/>
  <c r="B50" i="14"/>
  <c r="B332" i="3" s="1"/>
  <c r="J49" i="14"/>
  <c r="F49" i="14"/>
  <c r="J48" i="14"/>
  <c r="F48" i="14"/>
  <c r="J47" i="14"/>
  <c r="F47" i="14"/>
  <c r="J46" i="14"/>
  <c r="F46" i="14"/>
  <c r="J45" i="14"/>
  <c r="F45" i="14"/>
  <c r="D38" i="14"/>
  <c r="D290" i="3" s="1"/>
  <c r="E38" i="14"/>
  <c r="E290" i="3" s="1"/>
  <c r="H38" i="14"/>
  <c r="H290" i="3" s="1"/>
  <c r="I38" i="14"/>
  <c r="I290" i="3" s="1"/>
  <c r="P290" i="3"/>
  <c r="N38" i="14"/>
  <c r="N290" i="3" s="1"/>
  <c r="L38" i="14"/>
  <c r="L290" i="3" s="1"/>
  <c r="G38" i="14"/>
  <c r="G290" i="3" s="1"/>
  <c r="F33" i="14"/>
  <c r="F34" i="14"/>
  <c r="F35" i="14"/>
  <c r="F36" i="14"/>
  <c r="F37" i="14"/>
  <c r="J33" i="14"/>
  <c r="J34" i="14"/>
  <c r="J35" i="14"/>
  <c r="J36" i="14"/>
  <c r="J37" i="14"/>
  <c r="J32" i="14"/>
  <c r="F32" i="14"/>
  <c r="G26" i="14"/>
  <c r="G200" i="3" s="1"/>
  <c r="H26" i="14"/>
  <c r="H200" i="3" s="1"/>
  <c r="I26" i="14"/>
  <c r="I200" i="3" s="1"/>
  <c r="K22" i="14"/>
  <c r="L26" i="14"/>
  <c r="L200" i="3" s="1"/>
  <c r="D26" i="14"/>
  <c r="D200" i="3" s="1"/>
  <c r="E26" i="14"/>
  <c r="E200" i="3" s="1"/>
  <c r="J21" i="14"/>
  <c r="J23" i="14"/>
  <c r="J24" i="14"/>
  <c r="J25" i="14"/>
  <c r="F21" i="14"/>
  <c r="F23" i="14"/>
  <c r="F24" i="14"/>
  <c r="F25" i="14"/>
  <c r="J20" i="14"/>
  <c r="F20" i="14"/>
  <c r="P14" i="14"/>
  <c r="P108" i="3" s="1"/>
  <c r="L14" i="14"/>
  <c r="L108" i="3" s="1"/>
  <c r="L111" i="3" s="1"/>
  <c r="L13" i="4" s="1"/>
  <c r="M14" i="14"/>
  <c r="M108" i="3" s="1"/>
  <c r="N14" i="14"/>
  <c r="G14" i="14"/>
  <c r="G108" i="3" s="1"/>
  <c r="I14" i="14"/>
  <c r="I108" i="3" s="1"/>
  <c r="I111" i="3" s="1"/>
  <c r="I13" i="4" s="1"/>
  <c r="D14" i="14"/>
  <c r="D108" i="3" s="1"/>
  <c r="E14" i="14"/>
  <c r="E108" i="3" s="1"/>
  <c r="E111" i="3" s="1"/>
  <c r="E13" i="4" s="1"/>
  <c r="C14" i="14"/>
  <c r="C108" i="3" s="1"/>
  <c r="F12" i="14"/>
  <c r="F13" i="14"/>
  <c r="J12" i="14"/>
  <c r="J13" i="14"/>
  <c r="O12" i="14"/>
  <c r="O13" i="14"/>
  <c r="B14" i="14"/>
  <c r="B108" i="3" s="1"/>
  <c r="I149" i="15"/>
  <c r="I775" i="3" s="1"/>
  <c r="I777" i="3" s="1"/>
  <c r="I44" i="4" s="1"/>
  <c r="O149" i="15"/>
  <c r="D149" i="15"/>
  <c r="D775" i="3" s="1"/>
  <c r="D777" i="3" s="1"/>
  <c r="D44" i="4" s="1"/>
  <c r="E149" i="15"/>
  <c r="E775" i="3" s="1"/>
  <c r="E777" i="3" s="1"/>
  <c r="E44" i="4" s="1"/>
  <c r="O139" i="15"/>
  <c r="J139" i="15"/>
  <c r="F139" i="15"/>
  <c r="P126" i="15"/>
  <c r="P692" i="3" s="1"/>
  <c r="P40" i="4" s="1"/>
  <c r="L126" i="15"/>
  <c r="L692" i="3" s="1"/>
  <c r="L40" i="4" s="1"/>
  <c r="M126" i="15"/>
  <c r="M692" i="3" s="1"/>
  <c r="M40" i="4" s="1"/>
  <c r="N126" i="15"/>
  <c r="G126" i="15"/>
  <c r="G692" i="3" s="1"/>
  <c r="G40" i="4" s="1"/>
  <c r="H126" i="15"/>
  <c r="I126" i="15"/>
  <c r="I692" i="3" s="1"/>
  <c r="I40" i="4" s="1"/>
  <c r="D126" i="15"/>
  <c r="D692" i="3" s="1"/>
  <c r="E126" i="15"/>
  <c r="E692" i="3" s="1"/>
  <c r="E40" i="4" s="1"/>
  <c r="O115" i="15"/>
  <c r="J115" i="15"/>
  <c r="F115" i="15"/>
  <c r="O113" i="15"/>
  <c r="J113" i="15"/>
  <c r="F113" i="15"/>
  <c r="P103" i="15"/>
  <c r="P545" i="3" s="1"/>
  <c r="P547" i="3" s="1"/>
  <c r="P33" i="4" s="1"/>
  <c r="L103" i="15"/>
  <c r="L545" i="3" s="1"/>
  <c r="L547" i="3" s="1"/>
  <c r="M103" i="15"/>
  <c r="M545" i="3" s="1"/>
  <c r="M33" i="4" s="1"/>
  <c r="N103" i="15"/>
  <c r="N545" i="3" s="1"/>
  <c r="G103" i="15"/>
  <c r="G545" i="3" s="1"/>
  <c r="H103" i="15"/>
  <c r="I103" i="15"/>
  <c r="I545" i="3" s="1"/>
  <c r="I547" i="3" s="1"/>
  <c r="I33" i="4" s="1"/>
  <c r="D103" i="15"/>
  <c r="D545" i="3" s="1"/>
  <c r="D547" i="3" s="1"/>
  <c r="D33" i="4" s="1"/>
  <c r="E103" i="15"/>
  <c r="E545" i="3" s="1"/>
  <c r="E547" i="3" s="1"/>
  <c r="E33" i="4" s="1"/>
  <c r="O93" i="15"/>
  <c r="J93" i="15"/>
  <c r="F93" i="15"/>
  <c r="G80" i="15"/>
  <c r="G482" i="3" s="1"/>
  <c r="H80" i="15"/>
  <c r="H482" i="3" s="1"/>
  <c r="I80" i="15"/>
  <c r="I482" i="3" s="1"/>
  <c r="D80" i="15"/>
  <c r="D482" i="3" s="1"/>
  <c r="E80" i="15"/>
  <c r="E482" i="3" s="1"/>
  <c r="P80" i="15"/>
  <c r="P482" i="3" s="1"/>
  <c r="L80" i="15"/>
  <c r="L482" i="3" s="1"/>
  <c r="M80" i="15"/>
  <c r="M482" i="3" s="1"/>
  <c r="M30" i="4" s="1"/>
  <c r="N80" i="15"/>
  <c r="J67" i="15"/>
  <c r="F67" i="15"/>
  <c r="K67" i="15" s="1"/>
  <c r="L60" i="15"/>
  <c r="M21" i="4"/>
  <c r="E60" i="15"/>
  <c r="E291" i="3" s="1"/>
  <c r="H60" i="15"/>
  <c r="H291" i="3" s="1"/>
  <c r="I60" i="15"/>
  <c r="I291" i="3" s="1"/>
  <c r="G60" i="15"/>
  <c r="G291" i="3" s="1"/>
  <c r="D60" i="15"/>
  <c r="D291" i="3" s="1"/>
  <c r="J50" i="15"/>
  <c r="J51" i="15"/>
  <c r="J56" i="15"/>
  <c r="J59" i="15"/>
  <c r="F50" i="15"/>
  <c r="F51" i="15"/>
  <c r="F56" i="15"/>
  <c r="F59" i="15"/>
  <c r="J47" i="15"/>
  <c r="F47" i="15"/>
  <c r="O35" i="15"/>
  <c r="O41" i="15"/>
  <c r="J35" i="15"/>
  <c r="J41" i="15"/>
  <c r="J109" i="3" s="1"/>
  <c r="F35" i="15"/>
  <c r="O34" i="15"/>
  <c r="J34" i="15"/>
  <c r="F34" i="15"/>
  <c r="O21" i="15"/>
  <c r="J41" i="3"/>
  <c r="J43" i="3" s="1"/>
  <c r="J15" i="15"/>
  <c r="F15" i="15"/>
  <c r="H22" i="7"/>
  <c r="H10" i="3" s="1"/>
  <c r="H20" i="3" s="1"/>
  <c r="H10" i="4" s="1"/>
  <c r="J9" i="7"/>
  <c r="K9" i="7" s="1"/>
  <c r="J10" i="7"/>
  <c r="J11" i="7"/>
  <c r="K11" i="7" s="1"/>
  <c r="J12" i="7"/>
  <c r="K12" i="7" s="1"/>
  <c r="J13" i="7"/>
  <c r="K13" i="7" s="1"/>
  <c r="J14" i="7"/>
  <c r="K14" i="7" s="1"/>
  <c r="J15" i="7"/>
  <c r="K15" i="7" s="1"/>
  <c r="J16" i="7"/>
  <c r="J17" i="7"/>
  <c r="J18" i="7"/>
  <c r="J19" i="7"/>
  <c r="K19" i="7" s="1"/>
  <c r="J20" i="7"/>
  <c r="K20" i="7" s="1"/>
  <c r="J21" i="7"/>
  <c r="K21" i="7" s="1"/>
  <c r="J8" i="7"/>
  <c r="K8" i="7" s="1"/>
  <c r="G22" i="7"/>
  <c r="G101" i="3"/>
  <c r="G82" i="7"/>
  <c r="G325" i="3" s="1"/>
  <c r="G122" i="7"/>
  <c r="G474" i="3" s="1"/>
  <c r="G145" i="7"/>
  <c r="G495" i="3" s="1"/>
  <c r="G505" i="3" s="1"/>
  <c r="G31" i="4" s="1"/>
  <c r="G165" i="7"/>
  <c r="G185" i="7"/>
  <c r="G537" i="3" s="1"/>
  <c r="N205" i="7"/>
  <c r="N558" i="3" s="1"/>
  <c r="C205" i="7"/>
  <c r="D558" i="3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191" i="7"/>
  <c r="G205" i="7"/>
  <c r="D225" i="7"/>
  <c r="D663" i="3" s="1"/>
  <c r="L32" i="4" l="1"/>
  <c r="C558" i="3"/>
  <c r="F205" i="7"/>
  <c r="P314" i="3"/>
  <c r="P22" i="4" s="1"/>
  <c r="P30" i="4"/>
  <c r="G526" i="3"/>
  <c r="G32" i="4" s="1"/>
  <c r="J165" i="7"/>
  <c r="H108" i="3"/>
  <c r="H111" i="3" s="1"/>
  <c r="H13" i="4" s="1"/>
  <c r="J14" i="14"/>
  <c r="J108" i="3" s="1"/>
  <c r="P21" i="4"/>
  <c r="K59" i="15"/>
  <c r="J149" i="15"/>
  <c r="J775" i="3" s="1"/>
  <c r="M111" i="3"/>
  <c r="M13" i="4" s="1"/>
  <c r="P42" i="4"/>
  <c r="O41" i="3"/>
  <c r="O43" i="3" s="1"/>
  <c r="O9" i="4" s="1"/>
  <c r="K35" i="15"/>
  <c r="D673" i="3"/>
  <c r="D39" i="4" s="1"/>
  <c r="K74" i="14"/>
  <c r="O103" i="15"/>
  <c r="E712" i="3"/>
  <c r="E715" i="3" s="1"/>
  <c r="E41" i="4" s="1"/>
  <c r="I712" i="3"/>
  <c r="I715" i="3" s="1"/>
  <c r="I41" i="4" s="1"/>
  <c r="H712" i="3"/>
  <c r="H715" i="3" s="1"/>
  <c r="H41" i="4" s="1"/>
  <c r="L33" i="4"/>
  <c r="L291" i="3"/>
  <c r="L293" i="3" s="1"/>
  <c r="L21" i="4" s="1"/>
  <c r="O60" i="15"/>
  <c r="O291" i="3" s="1"/>
  <c r="G111" i="3"/>
  <c r="G13" i="4" s="1"/>
  <c r="P23" i="4"/>
  <c r="K86" i="14"/>
  <c r="O88" i="14"/>
  <c r="O523" i="3" s="1"/>
  <c r="K119" i="14"/>
  <c r="O35" i="9"/>
  <c r="O327" i="3" s="1"/>
  <c r="K19" i="9"/>
  <c r="K21" i="9"/>
  <c r="L484" i="3"/>
  <c r="L30" i="4" s="1"/>
  <c r="I484" i="3"/>
  <c r="I30" i="4" s="1"/>
  <c r="G314" i="3"/>
  <c r="G22" i="4" s="1"/>
  <c r="D314" i="3"/>
  <c r="D22" i="4" s="1"/>
  <c r="I314" i="3"/>
  <c r="I22" i="4" s="1"/>
  <c r="E335" i="3"/>
  <c r="E23" i="4" s="1"/>
  <c r="J75" i="14"/>
  <c r="J481" i="3" s="1"/>
  <c r="H481" i="3"/>
  <c r="H484" i="3" s="1"/>
  <c r="H30" i="4" s="1"/>
  <c r="O481" i="3"/>
  <c r="N481" i="3"/>
  <c r="O100" i="14"/>
  <c r="O670" i="3" s="1"/>
  <c r="J112" i="14"/>
  <c r="J712" i="3" s="1"/>
  <c r="J124" i="14"/>
  <c r="J732" i="3" s="1"/>
  <c r="H732" i="3"/>
  <c r="H735" i="3" s="1"/>
  <c r="H42" i="4" s="1"/>
  <c r="O148" i="14"/>
  <c r="O859" i="3" s="1"/>
  <c r="N859" i="3"/>
  <c r="N862" i="3" s="1"/>
  <c r="N48" i="4" s="1"/>
  <c r="K34" i="15"/>
  <c r="D484" i="3"/>
  <c r="D30" i="4" s="1"/>
  <c r="J26" i="14"/>
  <c r="J200" i="3" s="1"/>
  <c r="H203" i="3"/>
  <c r="H17" i="4" s="1"/>
  <c r="K73" i="14"/>
  <c r="E481" i="3"/>
  <c r="E484" i="3" s="1"/>
  <c r="E30" i="4" s="1"/>
  <c r="J88" i="14"/>
  <c r="J523" i="3" s="1"/>
  <c r="K99" i="14"/>
  <c r="J100" i="14"/>
  <c r="J670" i="3" s="1"/>
  <c r="L715" i="3"/>
  <c r="L41" i="4" s="1"/>
  <c r="K120" i="14"/>
  <c r="O732" i="3"/>
  <c r="E732" i="3"/>
  <c r="E735" i="3" s="1"/>
  <c r="E42" i="4" s="1"/>
  <c r="E859" i="3"/>
  <c r="E862" i="3" s="1"/>
  <c r="E48" i="4" s="1"/>
  <c r="J148" i="14"/>
  <c r="J859" i="3" s="1"/>
  <c r="E314" i="3"/>
  <c r="E22" i="4" s="1"/>
  <c r="C314" i="3"/>
  <c r="C22" i="4" s="1"/>
  <c r="H314" i="3"/>
  <c r="H22" i="4" s="1"/>
  <c r="E203" i="3"/>
  <c r="E17" i="4" s="1"/>
  <c r="D335" i="3"/>
  <c r="D23" i="4" s="1"/>
  <c r="H335" i="3"/>
  <c r="H23" i="4" s="1"/>
  <c r="L335" i="3"/>
  <c r="L23" i="4" s="1"/>
  <c r="J17" i="12"/>
  <c r="J15" i="3" s="1"/>
  <c r="O14" i="14"/>
  <c r="N108" i="3"/>
  <c r="I203" i="3"/>
  <c r="I17" i="4" s="1"/>
  <c r="I335" i="3"/>
  <c r="I23" i="4" s="1"/>
  <c r="O46" i="9"/>
  <c r="O306" i="3" s="1"/>
  <c r="L306" i="3"/>
  <c r="L314" i="3" s="1"/>
  <c r="L22" i="4" s="1"/>
  <c r="O112" i="14"/>
  <c r="O712" i="3" s="1"/>
  <c r="O110" i="8"/>
  <c r="O305" i="3" s="1"/>
  <c r="B314" i="3"/>
  <c r="B22" i="4" s="1"/>
  <c r="G484" i="3"/>
  <c r="G30" i="4" s="1"/>
  <c r="J126" i="15"/>
  <c r="J692" i="3" s="1"/>
  <c r="H692" i="3"/>
  <c r="H40" i="4" s="1"/>
  <c r="O126" i="15"/>
  <c r="O692" i="3" s="1"/>
  <c r="N692" i="3"/>
  <c r="N40" i="4" s="1"/>
  <c r="G547" i="3"/>
  <c r="G33" i="4" s="1"/>
  <c r="J60" i="15"/>
  <c r="J291" i="3" s="1"/>
  <c r="O482" i="3"/>
  <c r="N482" i="3"/>
  <c r="J103" i="15"/>
  <c r="J545" i="3" s="1"/>
  <c r="H545" i="3"/>
  <c r="D293" i="3"/>
  <c r="D21" i="4" s="1"/>
  <c r="H293" i="3"/>
  <c r="H21" i="4" s="1"/>
  <c r="E293" i="3"/>
  <c r="E21" i="4" s="1"/>
  <c r="I293" i="3"/>
  <c r="I21" i="4" s="1"/>
  <c r="L203" i="3"/>
  <c r="L17" i="4" s="1"/>
  <c r="J205" i="7"/>
  <c r="G558" i="3"/>
  <c r="K15" i="15"/>
  <c r="F17" i="12"/>
  <c r="F15" i="3" s="1"/>
  <c r="D20" i="3"/>
  <c r="D10" i="4" s="1"/>
  <c r="J22" i="7"/>
  <c r="G10" i="3"/>
  <c r="F46" i="9"/>
  <c r="F306" i="3" s="1"/>
  <c r="F110" i="8"/>
  <c r="F305" i="3" s="1"/>
  <c r="F74" i="8"/>
  <c r="F284" i="3" s="1"/>
  <c r="J35" i="9"/>
  <c r="J327" i="3" s="1"/>
  <c r="G327" i="3"/>
  <c r="K43" i="9"/>
  <c r="K45" i="9"/>
  <c r="K20" i="9"/>
  <c r="J92" i="8"/>
  <c r="J326" i="3" s="1"/>
  <c r="G326" i="3"/>
  <c r="F92" i="8"/>
  <c r="F326" i="3" s="1"/>
  <c r="C326" i="3"/>
  <c r="K80" i="8"/>
  <c r="K82" i="8"/>
  <c r="K84" i="8"/>
  <c r="K86" i="8"/>
  <c r="K88" i="8"/>
  <c r="K91" i="8"/>
  <c r="K105" i="8"/>
  <c r="K107" i="8"/>
  <c r="K8" i="12"/>
  <c r="J46" i="9"/>
  <c r="J306" i="3" s="1"/>
  <c r="K41" i="9"/>
  <c r="K42" i="9"/>
  <c r="K44" i="9"/>
  <c r="F35" i="9"/>
  <c r="F327" i="3" s="1"/>
  <c r="K32" i="9"/>
  <c r="K31" i="9"/>
  <c r="J110" i="8"/>
  <c r="K98" i="8"/>
  <c r="K100" i="8"/>
  <c r="K102" i="8"/>
  <c r="K104" i="8"/>
  <c r="K106" i="8"/>
  <c r="K99" i="8"/>
  <c r="K101" i="8"/>
  <c r="K103" i="8"/>
  <c r="K81" i="8"/>
  <c r="K83" i="8"/>
  <c r="K85" i="8"/>
  <c r="K87" i="8"/>
  <c r="K89" i="8"/>
  <c r="K109" i="8"/>
  <c r="J80" i="15"/>
  <c r="J482" i="3" s="1"/>
  <c r="K93" i="15"/>
  <c r="K143" i="14"/>
  <c r="K106" i="14"/>
  <c r="K45" i="14"/>
  <c r="K47" i="14"/>
  <c r="K49" i="14"/>
  <c r="J50" i="14"/>
  <c r="J332" i="3" s="1"/>
  <c r="K59" i="14"/>
  <c r="J62" i="14"/>
  <c r="J311" i="3" s="1"/>
  <c r="K46" i="14"/>
  <c r="K48" i="14"/>
  <c r="F50" i="14"/>
  <c r="F332" i="3" s="1"/>
  <c r="K58" i="14"/>
  <c r="K60" i="14"/>
  <c r="F62" i="14"/>
  <c r="F311" i="3" s="1"/>
  <c r="O38" i="14"/>
  <c r="O290" i="3" s="1"/>
  <c r="K25" i="14"/>
  <c r="K23" i="14"/>
  <c r="K24" i="14"/>
  <c r="K21" i="14"/>
  <c r="K13" i="14"/>
  <c r="F14" i="14"/>
  <c r="F108" i="3" s="1"/>
  <c r="K20" i="14"/>
  <c r="K37" i="14"/>
  <c r="J38" i="14"/>
  <c r="J290" i="3" s="1"/>
  <c r="K36" i="14"/>
  <c r="K35" i="14"/>
  <c r="K33" i="14"/>
  <c r="K34" i="14"/>
  <c r="K32" i="14"/>
  <c r="K12" i="14"/>
  <c r="K139" i="15"/>
  <c r="K115" i="15"/>
  <c r="K113" i="15"/>
  <c r="K50" i="15"/>
  <c r="K56" i="15"/>
  <c r="K51" i="15"/>
  <c r="K47" i="15"/>
  <c r="P41" i="4" l="1"/>
  <c r="F314" i="3"/>
  <c r="F22" i="4" s="1"/>
  <c r="K14" i="14"/>
  <c r="K108" i="3" s="1"/>
  <c r="K46" i="9"/>
  <c r="K306" i="3" s="1"/>
  <c r="G20" i="3"/>
  <c r="G10" i="4" s="1"/>
  <c r="I59" i="4"/>
  <c r="K110" i="8"/>
  <c r="K305" i="3" s="1"/>
  <c r="J305" i="3"/>
  <c r="J314" i="3" s="1"/>
  <c r="J22" i="4" s="1"/>
  <c r="J558" i="3"/>
  <c r="K17" i="12"/>
  <c r="K15" i="3" s="1"/>
  <c r="J10" i="3"/>
  <c r="J20" i="3" s="1"/>
  <c r="J10" i="4" s="1"/>
  <c r="K35" i="9"/>
  <c r="K327" i="3" s="1"/>
  <c r="G335" i="3"/>
  <c r="G23" i="4" s="1"/>
  <c r="K92" i="8"/>
  <c r="K326" i="3" s="1"/>
  <c r="K62" i="14"/>
  <c r="K311" i="3" s="1"/>
  <c r="K50" i="14"/>
  <c r="K332" i="3" s="1"/>
  <c r="K314" i="3" l="1"/>
  <c r="K22" i="4" s="1"/>
  <c r="O205" i="7"/>
  <c r="O558" i="3" s="1"/>
  <c r="L558" i="3"/>
  <c r="G245" i="7"/>
  <c r="D265" i="7"/>
  <c r="D725" i="3" s="1"/>
  <c r="G705" i="3" l="1"/>
  <c r="J245" i="7"/>
  <c r="F300" i="7"/>
  <c r="F303" i="7"/>
  <c r="F299" i="7"/>
  <c r="F298" i="7"/>
  <c r="F295" i="7"/>
  <c r="F294" i="7"/>
  <c r="F296" i="7"/>
  <c r="F297" i="7"/>
  <c r="F301" i="7"/>
  <c r="F302" i="7"/>
  <c r="F304" i="7"/>
  <c r="C325" i="7"/>
  <c r="C810" i="3" s="1"/>
  <c r="D325" i="7"/>
  <c r="D810" i="3" s="1"/>
  <c r="O312" i="7"/>
  <c r="O313" i="7"/>
  <c r="O314" i="7"/>
  <c r="O315" i="7"/>
  <c r="O316" i="7"/>
  <c r="O318" i="7"/>
  <c r="O319" i="7"/>
  <c r="O320" i="7"/>
  <c r="O321" i="7"/>
  <c r="O323" i="7"/>
  <c r="O324" i="7"/>
  <c r="O325" i="7"/>
  <c r="O810" i="3" s="1"/>
  <c r="J312" i="7"/>
  <c r="J313" i="7"/>
  <c r="J314" i="7"/>
  <c r="J315" i="7"/>
  <c r="J316" i="7"/>
  <c r="J318" i="7"/>
  <c r="J319" i="7"/>
  <c r="J320" i="7"/>
  <c r="J321" i="7"/>
  <c r="J323" i="7"/>
  <c r="J324" i="7"/>
  <c r="J325" i="7"/>
  <c r="J810" i="3" s="1"/>
  <c r="F312" i="7"/>
  <c r="F313" i="7"/>
  <c r="K313" i="7" s="1"/>
  <c r="F314" i="7"/>
  <c r="K314" i="7" s="1"/>
  <c r="F315" i="7"/>
  <c r="K315" i="7" s="1"/>
  <c r="F316" i="7"/>
  <c r="K316" i="7" s="1"/>
  <c r="F318" i="7"/>
  <c r="K318" i="7" s="1"/>
  <c r="F319" i="7"/>
  <c r="K319" i="7" s="1"/>
  <c r="F320" i="7"/>
  <c r="K320" i="7" s="1"/>
  <c r="F321" i="7"/>
  <c r="K321" i="7" s="1"/>
  <c r="F323" i="7"/>
  <c r="K323" i="7" s="1"/>
  <c r="F324" i="7"/>
  <c r="K324" i="7" s="1"/>
  <c r="O311" i="7"/>
  <c r="J311" i="7"/>
  <c r="F311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852" i="3" s="1"/>
  <c r="O862" i="3" s="1"/>
  <c r="O48" i="4" s="1"/>
  <c r="J294" i="7"/>
  <c r="J295" i="7"/>
  <c r="K295" i="7" s="1"/>
  <c r="J296" i="7"/>
  <c r="J297" i="7"/>
  <c r="J298" i="7"/>
  <c r="K298" i="7" s="1"/>
  <c r="J299" i="7"/>
  <c r="J300" i="7"/>
  <c r="J301" i="7"/>
  <c r="J302" i="7"/>
  <c r="J303" i="7"/>
  <c r="J304" i="7"/>
  <c r="J305" i="7"/>
  <c r="J852" i="3" s="1"/>
  <c r="J862" i="3" s="1"/>
  <c r="J48" i="4" s="1"/>
  <c r="O293" i="7"/>
  <c r="J293" i="7"/>
  <c r="F293" i="7"/>
  <c r="O767" i="3"/>
  <c r="J274" i="7"/>
  <c r="J275" i="7"/>
  <c r="J276" i="7"/>
  <c r="J278" i="7"/>
  <c r="J280" i="7"/>
  <c r="J281" i="7"/>
  <c r="J282" i="7"/>
  <c r="J283" i="7"/>
  <c r="J284" i="7"/>
  <c r="J273" i="7"/>
  <c r="O725" i="3"/>
  <c r="J256" i="7"/>
  <c r="J257" i="7"/>
  <c r="J258" i="7"/>
  <c r="J265" i="7"/>
  <c r="J725" i="3" s="1"/>
  <c r="F256" i="7"/>
  <c r="K256" i="7" s="1"/>
  <c r="F257" i="7"/>
  <c r="K257" i="7" s="1"/>
  <c r="F258" i="7"/>
  <c r="K258" i="7" s="1"/>
  <c r="J251" i="7"/>
  <c r="F251" i="7"/>
  <c r="K251" i="7" s="1"/>
  <c r="O705" i="3"/>
  <c r="J236" i="7"/>
  <c r="J238" i="7"/>
  <c r="J240" i="7"/>
  <c r="J241" i="7"/>
  <c r="F236" i="7"/>
  <c r="F238" i="7"/>
  <c r="F240" i="7"/>
  <c r="K240" i="7" s="1"/>
  <c r="F241" i="7"/>
  <c r="J233" i="7"/>
  <c r="F233" i="7"/>
  <c r="O217" i="7"/>
  <c r="O220" i="7"/>
  <c r="O221" i="7"/>
  <c r="O225" i="7"/>
  <c r="O663" i="3" s="1"/>
  <c r="O673" i="3" s="1"/>
  <c r="O39" i="4" s="1"/>
  <c r="J225" i="7"/>
  <c r="J663" i="3" s="1"/>
  <c r="J673" i="3" s="1"/>
  <c r="J39" i="4" s="1"/>
  <c r="J217" i="7"/>
  <c r="J220" i="7"/>
  <c r="J221" i="7"/>
  <c r="F217" i="7"/>
  <c r="F220" i="7"/>
  <c r="F221" i="7"/>
  <c r="O212" i="7"/>
  <c r="J212" i="7"/>
  <c r="F212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191" i="7"/>
  <c r="J176" i="7"/>
  <c r="J179" i="7"/>
  <c r="J181" i="7"/>
  <c r="J183" i="7"/>
  <c r="J185" i="7"/>
  <c r="J537" i="3" s="1"/>
  <c r="F176" i="7"/>
  <c r="F179" i="7"/>
  <c r="F181" i="7"/>
  <c r="F183" i="7"/>
  <c r="J173" i="7"/>
  <c r="F173" i="7"/>
  <c r="F137" i="7"/>
  <c r="J495" i="3"/>
  <c r="J505" i="3" s="1"/>
  <c r="J31" i="4" s="1"/>
  <c r="F136" i="7"/>
  <c r="F139" i="7"/>
  <c r="F140" i="7"/>
  <c r="F133" i="7"/>
  <c r="J111" i="7"/>
  <c r="J112" i="7"/>
  <c r="J113" i="7"/>
  <c r="J115" i="7"/>
  <c r="J117" i="7"/>
  <c r="J122" i="7"/>
  <c r="J474" i="3" s="1"/>
  <c r="J484" i="3" s="1"/>
  <c r="J30" i="4" s="1"/>
  <c r="F111" i="7"/>
  <c r="F112" i="7"/>
  <c r="F113" i="7"/>
  <c r="F115" i="7"/>
  <c r="F117" i="7"/>
  <c r="J110" i="7"/>
  <c r="F110" i="7"/>
  <c r="O453" i="3"/>
  <c r="J90" i="7"/>
  <c r="J94" i="7"/>
  <c r="J95" i="7"/>
  <c r="J102" i="7"/>
  <c r="J453" i="3" s="1"/>
  <c r="J463" i="3" s="1"/>
  <c r="J29" i="4" s="1"/>
  <c r="F90" i="7"/>
  <c r="K90" i="7" s="1"/>
  <c r="F94" i="7"/>
  <c r="K94" i="7" s="1"/>
  <c r="F95" i="7"/>
  <c r="J69" i="7"/>
  <c r="J70" i="7"/>
  <c r="J71" i="7"/>
  <c r="J72" i="7"/>
  <c r="J75" i="7"/>
  <c r="J76" i="7"/>
  <c r="J77" i="7"/>
  <c r="J78" i="7"/>
  <c r="J82" i="7"/>
  <c r="J325" i="3" s="1"/>
  <c r="J335" i="3" s="1"/>
  <c r="J23" i="4" s="1"/>
  <c r="F69" i="7"/>
  <c r="F70" i="7"/>
  <c r="F71" i="7"/>
  <c r="F72" i="7"/>
  <c r="F75" i="7"/>
  <c r="F76" i="7"/>
  <c r="F77" i="7"/>
  <c r="F78" i="7"/>
  <c r="J68" i="7"/>
  <c r="F68" i="7"/>
  <c r="J50" i="7"/>
  <c r="J52" i="7"/>
  <c r="J53" i="7"/>
  <c r="J54" i="7"/>
  <c r="J62" i="7" s="1"/>
  <c r="J55" i="7"/>
  <c r="J57" i="7"/>
  <c r="J59" i="7"/>
  <c r="J61" i="7"/>
  <c r="J49" i="7"/>
  <c r="J31" i="7"/>
  <c r="J35" i="7"/>
  <c r="J37" i="7"/>
  <c r="F31" i="7"/>
  <c r="F35" i="7"/>
  <c r="F37" i="7"/>
  <c r="J30" i="7"/>
  <c r="F30" i="7"/>
  <c r="K16" i="7"/>
  <c r="K17" i="7"/>
  <c r="K18" i="7"/>
  <c r="F10" i="7"/>
  <c r="K10" i="7" s="1"/>
  <c r="O372" i="8"/>
  <c r="O373" i="8"/>
  <c r="O379" i="8"/>
  <c r="O380" i="8"/>
  <c r="O811" i="3" s="1"/>
  <c r="J372" i="8"/>
  <c r="J373" i="8"/>
  <c r="J379" i="8"/>
  <c r="J380" i="8"/>
  <c r="J811" i="3" s="1"/>
  <c r="F372" i="8"/>
  <c r="F373" i="8"/>
  <c r="K373" i="8" s="1"/>
  <c r="F379" i="8"/>
  <c r="K379" i="8" s="1"/>
  <c r="O368" i="8"/>
  <c r="J368" i="8"/>
  <c r="F368" i="8"/>
  <c r="O355" i="8"/>
  <c r="O362" i="8"/>
  <c r="O790" i="3" s="1"/>
  <c r="O45" i="4" s="1"/>
  <c r="J355" i="8"/>
  <c r="J362" i="8"/>
  <c r="J790" i="3" s="1"/>
  <c r="J45" i="4" s="1"/>
  <c r="F355" i="8"/>
  <c r="K355" i="8" s="1"/>
  <c r="O354" i="8"/>
  <c r="J354" i="8"/>
  <c r="F354" i="8"/>
  <c r="K354" i="8" s="1"/>
  <c r="O326" i="8"/>
  <c r="O726" i="3" s="1"/>
  <c r="J317" i="8"/>
  <c r="J325" i="8"/>
  <c r="J326" i="8"/>
  <c r="J726" i="3" s="1"/>
  <c r="F317" i="8"/>
  <c r="F321" i="8"/>
  <c r="K321" i="8" s="1"/>
  <c r="F325" i="8"/>
  <c r="K325" i="8" s="1"/>
  <c r="J316" i="8"/>
  <c r="F316" i="8"/>
  <c r="D326" i="8"/>
  <c r="O308" i="8"/>
  <c r="O300" i="8"/>
  <c r="J300" i="8"/>
  <c r="J308" i="8" s="1"/>
  <c r="K308" i="8" s="1"/>
  <c r="F300" i="8"/>
  <c r="D290" i="8"/>
  <c r="D685" i="3" s="1"/>
  <c r="D40" i="4" s="1"/>
  <c r="O283" i="8"/>
  <c r="O290" i="8"/>
  <c r="O685" i="3" s="1"/>
  <c r="O694" i="3" s="1"/>
  <c r="O40" i="4" s="1"/>
  <c r="J283" i="8"/>
  <c r="J290" i="8"/>
  <c r="J685" i="3" s="1"/>
  <c r="J40" i="4" s="1"/>
  <c r="F283" i="8"/>
  <c r="O281" i="8"/>
  <c r="J281" i="8"/>
  <c r="F281" i="8"/>
  <c r="O272" i="8"/>
  <c r="O643" i="3" s="1"/>
  <c r="O271" i="8"/>
  <c r="J271" i="8"/>
  <c r="J272" i="8" s="1"/>
  <c r="K272" i="8" s="1"/>
  <c r="O254" i="8"/>
  <c r="O579" i="3" s="1"/>
  <c r="F245" i="8"/>
  <c r="K245" i="8" s="1"/>
  <c r="N236" i="8"/>
  <c r="G236" i="8"/>
  <c r="D236" i="8"/>
  <c r="D559" i="3" s="1"/>
  <c r="D568" i="3" s="1"/>
  <c r="D34" i="4" s="1"/>
  <c r="J229" i="8"/>
  <c r="J233" i="8"/>
  <c r="J235" i="8"/>
  <c r="F229" i="8"/>
  <c r="F233" i="8"/>
  <c r="F235" i="8"/>
  <c r="J227" i="8"/>
  <c r="F227" i="8"/>
  <c r="B218" i="8"/>
  <c r="C218" i="8"/>
  <c r="C538" i="3" s="1"/>
  <c r="H218" i="8"/>
  <c r="H538" i="3" s="1"/>
  <c r="H547" i="3" s="1"/>
  <c r="H33" i="4" s="1"/>
  <c r="H59" i="4" s="1"/>
  <c r="J218" i="8"/>
  <c r="J538" i="3" s="1"/>
  <c r="O194" i="8"/>
  <c r="J197" i="8"/>
  <c r="J200" i="8" s="1"/>
  <c r="F197" i="8"/>
  <c r="D200" i="8"/>
  <c r="O193" i="8"/>
  <c r="D164" i="8"/>
  <c r="D412" i="3" s="1"/>
  <c r="D421" i="3" s="1"/>
  <c r="D27" i="4" s="1"/>
  <c r="J156" i="8"/>
  <c r="J160" i="8"/>
  <c r="J163" i="8"/>
  <c r="F156" i="8"/>
  <c r="F160" i="8"/>
  <c r="F163" i="8"/>
  <c r="J155" i="8"/>
  <c r="F155" i="8"/>
  <c r="O63" i="8"/>
  <c r="O66" i="8"/>
  <c r="O67" i="8"/>
  <c r="O74" i="8"/>
  <c r="O284" i="3" s="1"/>
  <c r="G74" i="8"/>
  <c r="J63" i="8"/>
  <c r="J66" i="8"/>
  <c r="J67" i="8"/>
  <c r="J73" i="8"/>
  <c r="K73" i="8" s="1"/>
  <c r="O62" i="8"/>
  <c r="J62" i="8"/>
  <c r="G56" i="8"/>
  <c r="B56" i="8"/>
  <c r="B217" i="3" s="1"/>
  <c r="C56" i="8"/>
  <c r="C217" i="3" s="1"/>
  <c r="O56" i="8"/>
  <c r="J44" i="8"/>
  <c r="F44" i="8"/>
  <c r="G38" i="8"/>
  <c r="J30" i="8"/>
  <c r="J31" i="8"/>
  <c r="J32" i="8"/>
  <c r="J33" i="8"/>
  <c r="J34" i="8"/>
  <c r="J35" i="8"/>
  <c r="J36" i="8"/>
  <c r="J37" i="8"/>
  <c r="F30" i="8"/>
  <c r="K30" i="8" s="1"/>
  <c r="F31" i="8"/>
  <c r="F32" i="8"/>
  <c r="K32" i="8" s="1"/>
  <c r="F33" i="8"/>
  <c r="F34" i="8"/>
  <c r="F35" i="8"/>
  <c r="F36" i="8"/>
  <c r="K36" i="8" s="1"/>
  <c r="F37" i="8"/>
  <c r="O194" i="3"/>
  <c r="J29" i="8"/>
  <c r="F29" i="8"/>
  <c r="F13" i="8"/>
  <c r="D20" i="8"/>
  <c r="D102" i="3" s="1"/>
  <c r="D111" i="3" s="1"/>
  <c r="D13" i="4" s="1"/>
  <c r="O13" i="8"/>
  <c r="O17" i="8"/>
  <c r="O19" i="8"/>
  <c r="O20" i="8"/>
  <c r="J13" i="8"/>
  <c r="J17" i="8"/>
  <c r="J19" i="8"/>
  <c r="J20" i="8"/>
  <c r="J102" i="3" s="1"/>
  <c r="F17" i="8"/>
  <c r="F19" i="8"/>
  <c r="O11" i="8"/>
  <c r="J11" i="8"/>
  <c r="F11" i="8"/>
  <c r="D13" i="9"/>
  <c r="J9" i="9"/>
  <c r="J10" i="9"/>
  <c r="J11" i="9"/>
  <c r="J12" i="9"/>
  <c r="J13" i="9"/>
  <c r="J195" i="3" s="1"/>
  <c r="F9" i="9"/>
  <c r="F10" i="9"/>
  <c r="F11" i="9"/>
  <c r="F12" i="9"/>
  <c r="J8" i="9"/>
  <c r="F8" i="9"/>
  <c r="G24" i="9"/>
  <c r="O24" i="9"/>
  <c r="O285" i="3" s="1"/>
  <c r="O57" i="9"/>
  <c r="J57" i="9"/>
  <c r="J413" i="3" s="1"/>
  <c r="J55" i="9"/>
  <c r="F55" i="9"/>
  <c r="O119" i="9"/>
  <c r="O120" i="9"/>
  <c r="O123" i="9"/>
  <c r="O812" i="3" s="1"/>
  <c r="J119" i="9"/>
  <c r="J120" i="9"/>
  <c r="J123" i="9"/>
  <c r="J812" i="3" s="1"/>
  <c r="O118" i="9"/>
  <c r="J118" i="9"/>
  <c r="B123" i="9"/>
  <c r="B812" i="3" s="1"/>
  <c r="C123" i="9"/>
  <c r="C812" i="3" s="1"/>
  <c r="D123" i="9"/>
  <c r="D812" i="3" s="1"/>
  <c r="F119" i="9"/>
  <c r="K119" i="9" s="1"/>
  <c r="F120" i="9"/>
  <c r="F118" i="9"/>
  <c r="O65" i="9"/>
  <c r="O66" i="9"/>
  <c r="O67" i="9"/>
  <c r="O68" i="9"/>
  <c r="J65" i="9"/>
  <c r="J66" i="9"/>
  <c r="J67" i="9"/>
  <c r="F65" i="9"/>
  <c r="K65" i="9" s="1"/>
  <c r="F66" i="9"/>
  <c r="F67" i="9"/>
  <c r="K67" i="9" s="1"/>
  <c r="O64" i="9"/>
  <c r="J64" i="9"/>
  <c r="F64" i="9"/>
  <c r="O78" i="9"/>
  <c r="O79" i="9"/>
  <c r="O602" i="3" s="1"/>
  <c r="O610" i="3" s="1"/>
  <c r="O36" i="4" s="1"/>
  <c r="O77" i="9"/>
  <c r="J78" i="9"/>
  <c r="J79" i="9"/>
  <c r="J602" i="3" s="1"/>
  <c r="J610" i="3" s="1"/>
  <c r="J36" i="4" s="1"/>
  <c r="F78" i="9"/>
  <c r="J77" i="9"/>
  <c r="F77" i="9"/>
  <c r="G90" i="9"/>
  <c r="G707" i="3" s="1"/>
  <c r="G715" i="3" s="1"/>
  <c r="G41" i="4" s="1"/>
  <c r="J86" i="9"/>
  <c r="J87" i="9"/>
  <c r="J88" i="9"/>
  <c r="J89" i="9"/>
  <c r="D90" i="9"/>
  <c r="D707" i="3" s="1"/>
  <c r="D715" i="3" s="1"/>
  <c r="D41" i="4" s="1"/>
  <c r="F89" i="9"/>
  <c r="O85" i="9"/>
  <c r="J85" i="9"/>
  <c r="F85" i="9"/>
  <c r="G101" i="9"/>
  <c r="G727" i="3" s="1"/>
  <c r="G735" i="3" s="1"/>
  <c r="G42" i="4" s="1"/>
  <c r="O112" i="9"/>
  <c r="J97" i="9"/>
  <c r="F97" i="9"/>
  <c r="F100" i="9"/>
  <c r="K100" i="9" s="1"/>
  <c r="J96" i="9"/>
  <c r="F96" i="9"/>
  <c r="O107" i="9"/>
  <c r="J107" i="9"/>
  <c r="F107" i="9"/>
  <c r="J68" i="9" l="1"/>
  <c r="J706" i="3"/>
  <c r="J101" i="3"/>
  <c r="J111" i="3" s="1"/>
  <c r="J13" i="4" s="1"/>
  <c r="J643" i="3"/>
  <c r="J652" i="3" s="1"/>
  <c r="J37" i="4" s="1"/>
  <c r="J705" i="3"/>
  <c r="J42" i="7"/>
  <c r="J78" i="3" s="1"/>
  <c r="J88" i="3" s="1"/>
  <c r="J12" i="4" s="1"/>
  <c r="K31" i="7"/>
  <c r="F101" i="3"/>
  <c r="K70" i="7"/>
  <c r="K302" i="7"/>
  <c r="K294" i="7"/>
  <c r="K35" i="7"/>
  <c r="K312" i="7"/>
  <c r="K66" i="9"/>
  <c r="K95" i="7"/>
  <c r="K372" i="8"/>
  <c r="K37" i="7"/>
  <c r="K34" i="8"/>
  <c r="J164" i="8"/>
  <c r="J412" i="3" s="1"/>
  <c r="J421" i="3" s="1"/>
  <c r="J27" i="4" s="1"/>
  <c r="D726" i="3"/>
  <c r="D735" i="3" s="1"/>
  <c r="D42" i="4" s="1"/>
  <c r="D195" i="3"/>
  <c r="D203" i="3" s="1"/>
  <c r="D17" i="4" s="1"/>
  <c r="K316" i="8"/>
  <c r="K317" i="8"/>
  <c r="K163" i="8"/>
  <c r="K160" i="8"/>
  <c r="K97" i="9"/>
  <c r="K78" i="9"/>
  <c r="K283" i="8"/>
  <c r="K118" i="9"/>
  <c r="J101" i="9"/>
  <c r="J727" i="3" s="1"/>
  <c r="J735" i="3" s="1"/>
  <c r="J42" i="4" s="1"/>
  <c r="N559" i="3"/>
  <c r="O236" i="8"/>
  <c r="O559" i="3" s="1"/>
  <c r="K19" i="8"/>
  <c r="J547" i="3"/>
  <c r="J33" i="4" s="1"/>
  <c r="D820" i="3"/>
  <c r="D46" i="4" s="1"/>
  <c r="G217" i="3"/>
  <c r="G226" i="3" s="1"/>
  <c r="G18" i="4" s="1"/>
  <c r="J56" i="8"/>
  <c r="J820" i="3"/>
  <c r="J46" i="4" s="1"/>
  <c r="K17" i="8"/>
  <c r="K300" i="8"/>
  <c r="K13" i="8"/>
  <c r="K30" i="7"/>
  <c r="K59" i="7"/>
  <c r="K50" i="7"/>
  <c r="K72" i="7"/>
  <c r="K212" i="7"/>
  <c r="K220" i="7"/>
  <c r="K283" i="7"/>
  <c r="K275" i="7"/>
  <c r="K303" i="7"/>
  <c r="K297" i="7"/>
  <c r="K221" i="7"/>
  <c r="K304" i="7"/>
  <c r="K296" i="7"/>
  <c r="K205" i="7"/>
  <c r="K558" i="3" s="1"/>
  <c r="F558" i="3"/>
  <c r="K61" i="7"/>
  <c r="K57" i="7"/>
  <c r="K52" i="7"/>
  <c r="K110" i="7"/>
  <c r="K137" i="7"/>
  <c r="K164" i="7"/>
  <c r="K161" i="7"/>
  <c r="K154" i="7"/>
  <c r="K284" i="7"/>
  <c r="K282" i="7"/>
  <c r="K280" i="7"/>
  <c r="K276" i="7"/>
  <c r="K274" i="7"/>
  <c r="K293" i="7"/>
  <c r="K311" i="7"/>
  <c r="K299" i="7"/>
  <c r="K300" i="7"/>
  <c r="K301" i="7"/>
  <c r="J285" i="7"/>
  <c r="J767" i="3" s="1"/>
  <c r="J777" i="3" s="1"/>
  <c r="J44" i="4" s="1"/>
  <c r="G767" i="3"/>
  <c r="G777" i="3" s="1"/>
  <c r="G44" i="4" s="1"/>
  <c r="K107" i="9"/>
  <c r="K89" i="9"/>
  <c r="J90" i="9"/>
  <c r="J707" i="3" s="1"/>
  <c r="K77" i="9"/>
  <c r="J526" i="3"/>
  <c r="J32" i="4" s="1"/>
  <c r="K156" i="8"/>
  <c r="J236" i="8"/>
  <c r="G559" i="3"/>
  <c r="G568" i="3" s="1"/>
  <c r="G34" i="4" s="1"/>
  <c r="J24" i="9"/>
  <c r="J285" i="3" s="1"/>
  <c r="G285" i="3"/>
  <c r="K11" i="9"/>
  <c r="J38" i="8"/>
  <c r="J194" i="3" s="1"/>
  <c r="J203" i="3" s="1"/>
  <c r="J17" i="4" s="1"/>
  <c r="G194" i="3"/>
  <c r="G203" i="3" s="1"/>
  <c r="G17" i="4" s="1"/>
  <c r="J74" i="8"/>
  <c r="J284" i="3" s="1"/>
  <c r="G284" i="3"/>
  <c r="F123" i="9"/>
  <c r="K64" i="9"/>
  <c r="K120" i="9"/>
  <c r="K55" i="9"/>
  <c r="K96" i="9"/>
  <c r="K9" i="9"/>
  <c r="K12" i="9"/>
  <c r="K10" i="9"/>
  <c r="K8" i="9"/>
  <c r="K66" i="8"/>
  <c r="K74" i="8"/>
  <c r="K284" i="3" s="1"/>
  <c r="K197" i="8"/>
  <c r="K233" i="8"/>
  <c r="K271" i="8"/>
  <c r="K11" i="8"/>
  <c r="K44" i="8"/>
  <c r="K67" i="8"/>
  <c r="K63" i="8"/>
  <c r="K281" i="8"/>
  <c r="K368" i="8"/>
  <c r="K155" i="8"/>
  <c r="K218" i="8"/>
  <c r="K538" i="3" s="1"/>
  <c r="K33" i="8"/>
  <c r="K31" i="8"/>
  <c r="F218" i="8"/>
  <c r="F538" i="3" s="1"/>
  <c r="K55" i="7"/>
  <c r="K54" i="7"/>
  <c r="K53" i="7"/>
  <c r="K49" i="7"/>
  <c r="K68" i="7"/>
  <c r="K77" i="7"/>
  <c r="K75" i="7"/>
  <c r="K71" i="7"/>
  <c r="K69" i="7"/>
  <c r="K76" i="7"/>
  <c r="K151" i="7"/>
  <c r="K217" i="7"/>
  <c r="K278" i="7"/>
  <c r="K78" i="7"/>
  <c r="K111" i="7"/>
  <c r="K117" i="7"/>
  <c r="K113" i="7"/>
  <c r="K115" i="7"/>
  <c r="K112" i="7"/>
  <c r="K139" i="7"/>
  <c r="K140" i="7"/>
  <c r="K136" i="7"/>
  <c r="K133" i="7"/>
  <c r="K163" i="7"/>
  <c r="K160" i="7"/>
  <c r="K153" i="7"/>
  <c r="K183" i="7"/>
  <c r="K176" i="7"/>
  <c r="K181" i="7"/>
  <c r="K179" i="7"/>
  <c r="K173" i="7"/>
  <c r="K273" i="7"/>
  <c r="K229" i="8"/>
  <c r="K235" i="8"/>
  <c r="K227" i="8"/>
  <c r="K62" i="8"/>
  <c r="K37" i="8"/>
  <c r="K35" i="8"/>
  <c r="K29" i="8"/>
  <c r="K85" i="9"/>
  <c r="J715" i="3" l="1"/>
  <c r="J41" i="4" s="1"/>
  <c r="K42" i="7"/>
  <c r="K164" i="8"/>
  <c r="K123" i="9"/>
  <c r="K812" i="3" s="1"/>
  <c r="F812" i="3"/>
  <c r="J293" i="3"/>
  <c r="J21" i="4" s="1"/>
  <c r="J559" i="3"/>
  <c r="J568" i="3" s="1"/>
  <c r="J34" i="4" s="1"/>
  <c r="G293" i="3"/>
  <c r="G21" i="4" s="1"/>
  <c r="B112" i="9"/>
  <c r="B769" i="3" s="1"/>
  <c r="C112" i="9"/>
  <c r="B101" i="9"/>
  <c r="B727" i="3" s="1"/>
  <c r="C101" i="9"/>
  <c r="B90" i="9"/>
  <c r="B707" i="3" s="1"/>
  <c r="C90" i="9"/>
  <c r="B79" i="9"/>
  <c r="B602" i="3" s="1"/>
  <c r="B610" i="3" s="1"/>
  <c r="B36" i="4" s="1"/>
  <c r="C79" i="9"/>
  <c r="B68" i="9"/>
  <c r="C68" i="9"/>
  <c r="B57" i="9"/>
  <c r="B413" i="3" s="1"/>
  <c r="C57" i="9"/>
  <c r="B24" i="9"/>
  <c r="B285" i="3" s="1"/>
  <c r="C24" i="9"/>
  <c r="B13" i="9"/>
  <c r="B195" i="3" s="1"/>
  <c r="C13" i="9"/>
  <c r="C195" i="3" s="1"/>
  <c r="B380" i="8"/>
  <c r="B811" i="3" s="1"/>
  <c r="C380" i="8"/>
  <c r="B362" i="8"/>
  <c r="B790" i="3" s="1"/>
  <c r="B45" i="4" s="1"/>
  <c r="C362" i="8"/>
  <c r="B308" i="8"/>
  <c r="B706" i="3" s="1"/>
  <c r="C308" i="8"/>
  <c r="B290" i="8"/>
  <c r="B685" i="3" s="1"/>
  <c r="C290" i="8"/>
  <c r="B272" i="8"/>
  <c r="B643" i="3" s="1"/>
  <c r="C272" i="8"/>
  <c r="F272" i="8" s="1"/>
  <c r="B326" i="8"/>
  <c r="B726" i="3" s="1"/>
  <c r="C326" i="8"/>
  <c r="C726" i="3" s="1"/>
  <c r="B254" i="8"/>
  <c r="B579" i="3" s="1"/>
  <c r="C254" i="8"/>
  <c r="B236" i="8"/>
  <c r="B559" i="3" s="1"/>
  <c r="C236" i="8"/>
  <c r="B200" i="8"/>
  <c r="C200" i="8"/>
  <c r="B164" i="8"/>
  <c r="B412" i="3" s="1"/>
  <c r="C164" i="8"/>
  <c r="B74" i="8"/>
  <c r="B284" i="3" s="1"/>
  <c r="F56" i="8"/>
  <c r="F217" i="3" s="1"/>
  <c r="B38" i="8"/>
  <c r="B194" i="3" s="1"/>
  <c r="C38" i="8"/>
  <c r="B20" i="8"/>
  <c r="B102" i="3" s="1"/>
  <c r="C20" i="8"/>
  <c r="F325" i="7"/>
  <c r="B325" i="7"/>
  <c r="B810" i="3" s="1"/>
  <c r="B305" i="7"/>
  <c r="B852" i="3" s="1"/>
  <c r="C305" i="7"/>
  <c r="B767" i="3"/>
  <c r="F285" i="7"/>
  <c r="B265" i="7"/>
  <c r="B725" i="3" s="1"/>
  <c r="C265" i="7"/>
  <c r="B245" i="7"/>
  <c r="B705" i="3" s="1"/>
  <c r="C245" i="7"/>
  <c r="B225" i="7"/>
  <c r="B663" i="3" s="1"/>
  <c r="C225" i="7"/>
  <c r="B205" i="7"/>
  <c r="B558" i="3" s="1"/>
  <c r="B185" i="7"/>
  <c r="B537" i="3" s="1"/>
  <c r="C185" i="7"/>
  <c r="C537" i="3" s="1"/>
  <c r="B165" i="7"/>
  <c r="B145" i="7"/>
  <c r="B495" i="3" s="1"/>
  <c r="C145" i="7"/>
  <c r="B122" i="7"/>
  <c r="B474" i="3" s="1"/>
  <c r="C122" i="7"/>
  <c r="B102" i="7"/>
  <c r="B453" i="3" s="1"/>
  <c r="C102" i="7"/>
  <c r="B82" i="7"/>
  <c r="B325" i="3" s="1"/>
  <c r="B335" i="3" s="1"/>
  <c r="B23" i="4" s="1"/>
  <c r="C82" i="7"/>
  <c r="B101" i="3"/>
  <c r="B42" i="7"/>
  <c r="B78" i="3" s="1"/>
  <c r="C42" i="7"/>
  <c r="B22" i="7"/>
  <c r="B10" i="3" s="1"/>
  <c r="C22" i="7"/>
  <c r="F22" i="7" s="1"/>
  <c r="B149" i="15"/>
  <c r="B775" i="3" s="1"/>
  <c r="C149" i="15"/>
  <c r="B126" i="15"/>
  <c r="B692" i="3" s="1"/>
  <c r="C126" i="15"/>
  <c r="B103" i="15"/>
  <c r="B545" i="3" s="1"/>
  <c r="C103" i="15"/>
  <c r="B80" i="15"/>
  <c r="B482" i="3" s="1"/>
  <c r="C80" i="15"/>
  <c r="B60" i="15"/>
  <c r="B291" i="3" s="1"/>
  <c r="C60" i="15"/>
  <c r="C291" i="3" s="1"/>
  <c r="B41" i="15"/>
  <c r="B109" i="3" s="1"/>
  <c r="C41" i="15"/>
  <c r="B21" i="15"/>
  <c r="B41" i="3" s="1"/>
  <c r="B43" i="3" s="1"/>
  <c r="C21" i="15"/>
  <c r="B148" i="14"/>
  <c r="B859" i="3" s="1"/>
  <c r="C148" i="14"/>
  <c r="B112" i="14"/>
  <c r="B712" i="3" s="1"/>
  <c r="C112" i="14"/>
  <c r="C712" i="3" s="1"/>
  <c r="B124" i="14"/>
  <c r="B732" i="3" s="1"/>
  <c r="C124" i="14"/>
  <c r="B100" i="14"/>
  <c r="B670" i="3" s="1"/>
  <c r="C100" i="14"/>
  <c r="B88" i="14"/>
  <c r="B523" i="3" s="1"/>
  <c r="C88" i="14"/>
  <c r="B75" i="14"/>
  <c r="B481" i="3" s="1"/>
  <c r="C75" i="14"/>
  <c r="B38" i="14"/>
  <c r="B290" i="3" s="1"/>
  <c r="C38" i="14"/>
  <c r="B26" i="14"/>
  <c r="B200" i="3" s="1"/>
  <c r="C26" i="14"/>
  <c r="C200" i="3" s="1"/>
  <c r="C751" i="3"/>
  <c r="B184" i="12"/>
  <c r="C184" i="12"/>
  <c r="B152" i="12"/>
  <c r="B730" i="3" s="1"/>
  <c r="C152" i="12"/>
  <c r="B137" i="12"/>
  <c r="C137" i="12"/>
  <c r="C710" i="3" s="1"/>
  <c r="B122" i="12"/>
  <c r="B647" i="3" s="1"/>
  <c r="C122" i="12"/>
  <c r="B107" i="12"/>
  <c r="C107" i="12"/>
  <c r="B92" i="12"/>
  <c r="B479" i="3" s="1"/>
  <c r="C92" i="12"/>
  <c r="C479" i="3" s="1"/>
  <c r="B77" i="12"/>
  <c r="B288" i="3" s="1"/>
  <c r="C77" i="12"/>
  <c r="B62" i="12"/>
  <c r="B198" i="3" s="1"/>
  <c r="C62" i="12"/>
  <c r="B47" i="12"/>
  <c r="B106" i="3" s="1"/>
  <c r="C47" i="12"/>
  <c r="B32" i="12"/>
  <c r="B83" i="3" s="1"/>
  <c r="C32" i="12"/>
  <c r="B17" i="12"/>
  <c r="B15" i="3" s="1"/>
  <c r="B198" i="11"/>
  <c r="B814" i="3" s="1"/>
  <c r="C198" i="11"/>
  <c r="B771" i="3"/>
  <c r="B168" i="11"/>
  <c r="B750" i="3" s="1"/>
  <c r="C168" i="11"/>
  <c r="B153" i="11"/>
  <c r="C153" i="11"/>
  <c r="B138" i="11"/>
  <c r="B688" i="3" s="1"/>
  <c r="B694" i="3" s="1"/>
  <c r="C138" i="11"/>
  <c r="B123" i="11"/>
  <c r="B582" i="3" s="1"/>
  <c r="C123" i="11"/>
  <c r="B108" i="11"/>
  <c r="B562" i="3" s="1"/>
  <c r="C108" i="11"/>
  <c r="B93" i="11"/>
  <c r="C93" i="11"/>
  <c r="B77" i="11"/>
  <c r="B287" i="3" s="1"/>
  <c r="C77" i="11"/>
  <c r="B47" i="11"/>
  <c r="B197" i="3" s="1"/>
  <c r="C47" i="11"/>
  <c r="B17" i="11"/>
  <c r="B14" i="3" s="1"/>
  <c r="C17" i="11"/>
  <c r="C14" i="3" s="1"/>
  <c r="B350" i="10"/>
  <c r="B834" i="3" s="1"/>
  <c r="C350" i="10"/>
  <c r="B330" i="10"/>
  <c r="B813" i="3" s="1"/>
  <c r="C330" i="10"/>
  <c r="B310" i="10"/>
  <c r="C310" i="10"/>
  <c r="B290" i="10"/>
  <c r="B728" i="3" s="1"/>
  <c r="C290" i="10"/>
  <c r="B270" i="10"/>
  <c r="B708" i="3" s="1"/>
  <c r="C270" i="10"/>
  <c r="C708" i="3" s="1"/>
  <c r="B246" i="10"/>
  <c r="B645" i="3" s="1"/>
  <c r="C246" i="10"/>
  <c r="B226" i="10"/>
  <c r="B540" i="3" s="1"/>
  <c r="C226" i="10"/>
  <c r="B206" i="10"/>
  <c r="C206" i="10"/>
  <c r="B185" i="10"/>
  <c r="B498" i="3" s="1"/>
  <c r="C185" i="10"/>
  <c r="B165" i="10"/>
  <c r="B477" i="3" s="1"/>
  <c r="C165" i="10"/>
  <c r="C477" i="3" s="1"/>
  <c r="B145" i="10"/>
  <c r="B456" i="3" s="1"/>
  <c r="C145" i="10"/>
  <c r="B125" i="10"/>
  <c r="B286" i="3" s="1"/>
  <c r="C125" i="10"/>
  <c r="B105" i="10"/>
  <c r="B265" i="3" s="1"/>
  <c r="B272" i="3" s="1"/>
  <c r="B20" i="4" s="1"/>
  <c r="C105" i="10"/>
  <c r="B85" i="10"/>
  <c r="B196" i="3" s="1"/>
  <c r="C85" i="10"/>
  <c r="B63" i="10"/>
  <c r="B104" i="3" s="1"/>
  <c r="C63" i="10"/>
  <c r="B43" i="10"/>
  <c r="B81" i="3" s="1"/>
  <c r="C43" i="10"/>
  <c r="C81" i="3" s="1"/>
  <c r="B22" i="10"/>
  <c r="B13" i="3" s="1"/>
  <c r="C22" i="10"/>
  <c r="C13" i="3" s="1"/>
  <c r="B382" i="13"/>
  <c r="B837" i="3" s="1"/>
  <c r="C382" i="13"/>
  <c r="B363" i="13"/>
  <c r="B816" i="3" s="1"/>
  <c r="C363" i="13"/>
  <c r="B344" i="13"/>
  <c r="B773" i="3" s="1"/>
  <c r="C344" i="13"/>
  <c r="B325" i="13"/>
  <c r="B731" i="3" s="1"/>
  <c r="C325" i="13"/>
  <c r="B306" i="13"/>
  <c r="B711" i="3" s="1"/>
  <c r="C306" i="13"/>
  <c r="B287" i="13"/>
  <c r="B648" i="3" s="1"/>
  <c r="C287" i="13"/>
  <c r="B268" i="13"/>
  <c r="B584" i="3" s="1"/>
  <c r="C268" i="13"/>
  <c r="B249" i="13"/>
  <c r="B564" i="3" s="1"/>
  <c r="C249" i="13"/>
  <c r="B230" i="13"/>
  <c r="B543" i="3" s="1"/>
  <c r="C230" i="13"/>
  <c r="B211" i="13"/>
  <c r="C211" i="13"/>
  <c r="B192" i="13"/>
  <c r="B501" i="3" s="1"/>
  <c r="C192" i="13"/>
  <c r="B173" i="13"/>
  <c r="B480" i="3" s="1"/>
  <c r="B154" i="13"/>
  <c r="B459" i="3" s="1"/>
  <c r="C154" i="13"/>
  <c r="B97" i="13"/>
  <c r="B289" i="3" s="1"/>
  <c r="C97" i="13"/>
  <c r="B78" i="13"/>
  <c r="B222" i="3" s="1"/>
  <c r="C78" i="13"/>
  <c r="C222" i="3" s="1"/>
  <c r="B107" i="3"/>
  <c r="B40" i="13"/>
  <c r="B84" i="3" s="1"/>
  <c r="C40" i="13"/>
  <c r="B21" i="13"/>
  <c r="B16" i="3" s="1"/>
  <c r="C21" i="13"/>
  <c r="B315" i="16"/>
  <c r="B819" i="3" s="1"/>
  <c r="C315" i="16"/>
  <c r="B295" i="16"/>
  <c r="B776" i="3" s="1"/>
  <c r="C295" i="16"/>
  <c r="B275" i="16"/>
  <c r="B734" i="3" s="1"/>
  <c r="C275" i="16"/>
  <c r="B255" i="16"/>
  <c r="B714" i="3" s="1"/>
  <c r="C255" i="16"/>
  <c r="B235" i="16"/>
  <c r="B629" i="3" s="1"/>
  <c r="B630" i="3" s="1"/>
  <c r="C235" i="16"/>
  <c r="B215" i="16"/>
  <c r="B420" i="3" s="1"/>
  <c r="C215" i="16"/>
  <c r="B153" i="16"/>
  <c r="B292" i="3" s="1"/>
  <c r="C153" i="16"/>
  <c r="F153" i="16" s="1"/>
  <c r="B66" i="16"/>
  <c r="B15" i="4" s="1"/>
  <c r="C66" i="16"/>
  <c r="B716" i="5"/>
  <c r="B809" i="3" s="1"/>
  <c r="C716" i="5"/>
  <c r="B685" i="5"/>
  <c r="B766" i="3" s="1"/>
  <c r="C685" i="5"/>
  <c r="F685" i="5" s="1"/>
  <c r="B654" i="5"/>
  <c r="B724" i="3" s="1"/>
  <c r="C654" i="5"/>
  <c r="B623" i="5"/>
  <c r="B704" i="3" s="1"/>
  <c r="C623" i="5"/>
  <c r="C704" i="3" s="1"/>
  <c r="B592" i="5"/>
  <c r="B641" i="3" s="1"/>
  <c r="C592" i="5"/>
  <c r="B561" i="5"/>
  <c r="B577" i="3" s="1"/>
  <c r="C561" i="5"/>
  <c r="B530" i="5"/>
  <c r="B557" i="3" s="1"/>
  <c r="C530" i="5"/>
  <c r="B468" i="5"/>
  <c r="C468" i="5"/>
  <c r="B437" i="5"/>
  <c r="B494" i="3" s="1"/>
  <c r="C437" i="5"/>
  <c r="B406" i="5"/>
  <c r="C406" i="5"/>
  <c r="B220" i="5"/>
  <c r="B282" i="3" s="1"/>
  <c r="C220" i="5"/>
  <c r="B189" i="5"/>
  <c r="B215" i="3" s="1"/>
  <c r="C189" i="5"/>
  <c r="B158" i="5"/>
  <c r="B192" i="3" s="1"/>
  <c r="C158" i="5"/>
  <c r="C192" i="3" s="1"/>
  <c r="B96" i="5"/>
  <c r="B100" i="3" s="1"/>
  <c r="C96" i="5"/>
  <c r="B65" i="5"/>
  <c r="B77" i="3" s="1"/>
  <c r="C65" i="5"/>
  <c r="B34" i="5"/>
  <c r="B9" i="3" s="1"/>
  <c r="C34" i="5"/>
  <c r="C9" i="3" s="1"/>
  <c r="C520" i="3" l="1"/>
  <c r="C526" i="3" s="1"/>
  <c r="F93" i="11"/>
  <c r="F520" i="3" s="1"/>
  <c r="B756" i="3"/>
  <c r="B43" i="4" s="1"/>
  <c r="B226" i="3"/>
  <c r="B18" i="4" s="1"/>
  <c r="B463" i="3"/>
  <c r="B29" i="4" s="1"/>
  <c r="G59" i="4"/>
  <c r="B841" i="3"/>
  <c r="B47" i="4" s="1"/>
  <c r="F32" i="12"/>
  <c r="F83" i="3" s="1"/>
  <c r="C83" i="3"/>
  <c r="F47" i="12"/>
  <c r="C106" i="3"/>
  <c r="F107" i="12"/>
  <c r="F152" i="12"/>
  <c r="C730" i="3"/>
  <c r="F40" i="13"/>
  <c r="C84" i="3"/>
  <c r="F59" i="13"/>
  <c r="F107" i="3" s="1"/>
  <c r="C107" i="3"/>
  <c r="F230" i="13"/>
  <c r="C543" i="3"/>
  <c r="F287" i="13"/>
  <c r="C648" i="3"/>
  <c r="F325" i="13"/>
  <c r="C731" i="3"/>
  <c r="F344" i="13"/>
  <c r="C773" i="3"/>
  <c r="F363" i="13"/>
  <c r="C816" i="3"/>
  <c r="F382" i="13"/>
  <c r="C837" i="3"/>
  <c r="F123" i="11"/>
  <c r="C582" i="3"/>
  <c r="F138" i="11"/>
  <c r="C688" i="3"/>
  <c r="C694" i="3" s="1"/>
  <c r="C481" i="3"/>
  <c r="F75" i="14"/>
  <c r="C670" i="3"/>
  <c r="F100" i="14"/>
  <c r="C732" i="3"/>
  <c r="F124" i="14"/>
  <c r="C859" i="3"/>
  <c r="F148" i="14"/>
  <c r="B673" i="3"/>
  <c r="B39" i="4" s="1"/>
  <c r="B862" i="3"/>
  <c r="B48" i="4" s="1"/>
  <c r="F26" i="14"/>
  <c r="F200" i="3" s="1"/>
  <c r="F268" i="13"/>
  <c r="C584" i="3"/>
  <c r="F154" i="13"/>
  <c r="C459" i="3"/>
  <c r="F78" i="13"/>
  <c r="F122" i="12"/>
  <c r="C647" i="3"/>
  <c r="F198" i="11"/>
  <c r="C814" i="3"/>
  <c r="F168" i="11"/>
  <c r="C750" i="3"/>
  <c r="F108" i="11"/>
  <c r="C562" i="3"/>
  <c r="B88" i="3"/>
  <c r="B12" i="4" s="1"/>
  <c r="B484" i="3"/>
  <c r="B30" i="4" s="1"/>
  <c r="B505" i="3"/>
  <c r="B31" i="4" s="1"/>
  <c r="C771" i="3"/>
  <c r="B652" i="3"/>
  <c r="B37" i="4" s="1"/>
  <c r="B820" i="3"/>
  <c r="B46" i="4" s="1"/>
  <c r="B40" i="4"/>
  <c r="F254" i="8"/>
  <c r="K254" i="8" s="1"/>
  <c r="K579" i="3" s="1"/>
  <c r="C579" i="3"/>
  <c r="C643" i="3"/>
  <c r="F362" i="8"/>
  <c r="C790" i="3"/>
  <c r="C45" i="4" s="1"/>
  <c r="K56" i="8"/>
  <c r="F173" i="13"/>
  <c r="F480" i="3" s="1"/>
  <c r="F192" i="13"/>
  <c r="C501" i="3"/>
  <c r="C523" i="3"/>
  <c r="F88" i="14"/>
  <c r="F211" i="13"/>
  <c r="F249" i="13"/>
  <c r="C564" i="3"/>
  <c r="F308" i="8"/>
  <c r="C706" i="3"/>
  <c r="F112" i="14"/>
  <c r="F712" i="3" s="1"/>
  <c r="F306" i="13"/>
  <c r="F711" i="3" s="1"/>
  <c r="C711" i="3"/>
  <c r="F326" i="8"/>
  <c r="F290" i="8"/>
  <c r="C685" i="3"/>
  <c r="F380" i="8"/>
  <c r="C811" i="3"/>
  <c r="F184" i="12"/>
  <c r="F137" i="12"/>
  <c r="F710" i="3" s="1"/>
  <c r="F153" i="11"/>
  <c r="F38" i="14"/>
  <c r="F290" i="3" s="1"/>
  <c r="C290" i="3"/>
  <c r="F97" i="13"/>
  <c r="C289" i="3"/>
  <c r="F77" i="12"/>
  <c r="C288" i="3"/>
  <c r="F62" i="12"/>
  <c r="C198" i="3"/>
  <c r="F66" i="16"/>
  <c r="C15" i="4"/>
  <c r="C292" i="3"/>
  <c r="F215" i="16"/>
  <c r="C420" i="3"/>
  <c r="F235" i="16"/>
  <c r="C629" i="3"/>
  <c r="C630" i="3" s="1"/>
  <c r="F255" i="16"/>
  <c r="C714" i="3"/>
  <c r="F275" i="16"/>
  <c r="C734" i="3"/>
  <c r="F295" i="16"/>
  <c r="C776" i="3"/>
  <c r="F315" i="16"/>
  <c r="C819" i="3"/>
  <c r="B421" i="3"/>
  <c r="B27" i="4" s="1"/>
  <c r="F21" i="13"/>
  <c r="C16" i="3"/>
  <c r="B547" i="3"/>
  <c r="B33" i="4" s="1"/>
  <c r="F41" i="15"/>
  <c r="C109" i="3"/>
  <c r="F60" i="15"/>
  <c r="F291" i="3" s="1"/>
  <c r="F80" i="15"/>
  <c r="C482" i="3"/>
  <c r="F103" i="15"/>
  <c r="C545" i="3"/>
  <c r="F126" i="15"/>
  <c r="C692" i="3"/>
  <c r="F149" i="15"/>
  <c r="C775" i="3"/>
  <c r="F225" i="7"/>
  <c r="C663" i="3"/>
  <c r="F245" i="7"/>
  <c r="K245" i="7" s="1"/>
  <c r="C705" i="3"/>
  <c r="F265" i="7"/>
  <c r="C725" i="3"/>
  <c r="C767" i="3"/>
  <c r="F305" i="7"/>
  <c r="C852" i="3"/>
  <c r="F42" i="7"/>
  <c r="C78" i="3"/>
  <c r="C101" i="3"/>
  <c r="F82" i="7"/>
  <c r="C325" i="3"/>
  <c r="C335" i="3" s="1"/>
  <c r="C23" i="4" s="1"/>
  <c r="F102" i="7"/>
  <c r="C453" i="3"/>
  <c r="F122" i="7"/>
  <c r="C474" i="3"/>
  <c r="F145" i="7"/>
  <c r="C495" i="3"/>
  <c r="F185" i="7"/>
  <c r="F537" i="3" s="1"/>
  <c r="K325" i="7"/>
  <c r="K810" i="3" s="1"/>
  <c r="F810" i="3"/>
  <c r="F22" i="10"/>
  <c r="F13" i="3" s="1"/>
  <c r="F43" i="10"/>
  <c r="F81" i="3" s="1"/>
  <c r="F63" i="10"/>
  <c r="F104" i="3" s="1"/>
  <c r="C104" i="3"/>
  <c r="F85" i="10"/>
  <c r="C196" i="3"/>
  <c r="F105" i="10"/>
  <c r="C265" i="3"/>
  <c r="C272" i="3" s="1"/>
  <c r="C20" i="4" s="1"/>
  <c r="F125" i="10"/>
  <c r="C286" i="3"/>
  <c r="F145" i="10"/>
  <c r="C456" i="3"/>
  <c r="F165" i="10"/>
  <c r="F477" i="3" s="1"/>
  <c r="F185" i="10"/>
  <c r="C498" i="3"/>
  <c r="F206" i="10"/>
  <c r="F226" i="10"/>
  <c r="C540" i="3"/>
  <c r="F246" i="10"/>
  <c r="C645" i="3"/>
  <c r="F270" i="10"/>
  <c r="F708" i="3" s="1"/>
  <c r="F290" i="10"/>
  <c r="C728" i="3"/>
  <c r="F310" i="10"/>
  <c r="F330" i="10"/>
  <c r="C813" i="3"/>
  <c r="F350" i="10"/>
  <c r="C834" i="3"/>
  <c r="F21" i="15"/>
  <c r="C41" i="3"/>
  <c r="C43" i="3" s="1"/>
  <c r="C10" i="3"/>
  <c r="F34" i="5"/>
  <c r="F9" i="3" s="1"/>
  <c r="F65" i="5"/>
  <c r="C77" i="3"/>
  <c r="F96" i="5"/>
  <c r="C100" i="3"/>
  <c r="F158" i="5"/>
  <c r="F192" i="3" s="1"/>
  <c r="F189" i="5"/>
  <c r="C215" i="3"/>
  <c r="C226" i="3" s="1"/>
  <c r="C18" i="4" s="1"/>
  <c r="F220" i="5"/>
  <c r="C282" i="3"/>
  <c r="F406" i="5"/>
  <c r="F437" i="5"/>
  <c r="C494" i="3"/>
  <c r="F468" i="5"/>
  <c r="F530" i="5"/>
  <c r="C557" i="3"/>
  <c r="F561" i="5"/>
  <c r="C577" i="3"/>
  <c r="F592" i="5"/>
  <c r="C641" i="3"/>
  <c r="F623" i="5"/>
  <c r="F704" i="3" s="1"/>
  <c r="F654" i="5"/>
  <c r="C724" i="3"/>
  <c r="C766" i="3"/>
  <c r="F716" i="5"/>
  <c r="C809" i="3"/>
  <c r="B568" i="3"/>
  <c r="B34" i="4" s="1"/>
  <c r="B588" i="3"/>
  <c r="B35" i="4" s="1"/>
  <c r="B715" i="3"/>
  <c r="B41" i="4" s="1"/>
  <c r="B735" i="3"/>
  <c r="B42" i="4" s="1"/>
  <c r="B777" i="3"/>
  <c r="B44" i="4" s="1"/>
  <c r="B20" i="3"/>
  <c r="B10" i="4" s="1"/>
  <c r="F101" i="9"/>
  <c r="C727" i="3"/>
  <c r="F112" i="9"/>
  <c r="C769" i="3"/>
  <c r="F79" i="9"/>
  <c r="C602" i="3"/>
  <c r="C610" i="3" s="1"/>
  <c r="C36" i="4" s="1"/>
  <c r="F90" i="9"/>
  <c r="C707" i="3"/>
  <c r="B526" i="3"/>
  <c r="B32" i="4" s="1"/>
  <c r="B111" i="3"/>
  <c r="B13" i="4" s="1"/>
  <c r="F200" i="8"/>
  <c r="F236" i="8"/>
  <c r="C559" i="3"/>
  <c r="L559" i="3"/>
  <c r="L568" i="3" s="1"/>
  <c r="B203" i="3"/>
  <c r="B17" i="4" s="1"/>
  <c r="B293" i="3"/>
  <c r="B21" i="4" s="1"/>
  <c r="F13" i="9"/>
  <c r="F195" i="3" s="1"/>
  <c r="F24" i="9"/>
  <c r="C285" i="3"/>
  <c r="F57" i="9"/>
  <c r="C413" i="3"/>
  <c r="F20" i="8"/>
  <c r="C102" i="3"/>
  <c r="F38" i="8"/>
  <c r="C194" i="3"/>
  <c r="F164" i="8"/>
  <c r="C412" i="3"/>
  <c r="F77" i="11"/>
  <c r="C287" i="3"/>
  <c r="F17" i="11"/>
  <c r="F14" i="3" s="1"/>
  <c r="C197" i="3"/>
  <c r="F47" i="11"/>
  <c r="C756" i="3" l="1"/>
  <c r="C43" i="4" s="1"/>
  <c r="F726" i="3"/>
  <c r="K326" i="8"/>
  <c r="K726" i="3" s="1"/>
  <c r="C862" i="3"/>
  <c r="C48" i="4" s="1"/>
  <c r="C673" i="3"/>
  <c r="C39" i="4" s="1"/>
  <c r="K306" i="13"/>
  <c r="K711" i="3" s="1"/>
  <c r="K38" i="14"/>
  <c r="K290" i="3" s="1"/>
  <c r="C841" i="3"/>
  <c r="C47" i="4" s="1"/>
  <c r="L34" i="4"/>
  <c r="L59" i="4" s="1"/>
  <c r="F688" i="3"/>
  <c r="F694" i="3" s="1"/>
  <c r="K138" i="11"/>
  <c r="K688" i="3" s="1"/>
  <c r="K694" i="3" s="1"/>
  <c r="K123" i="11"/>
  <c r="K582" i="3" s="1"/>
  <c r="F582" i="3"/>
  <c r="K93" i="11"/>
  <c r="K520" i="3" s="1"/>
  <c r="K382" i="13"/>
  <c r="K837" i="3" s="1"/>
  <c r="F837" i="3"/>
  <c r="K363" i="13"/>
  <c r="K816" i="3" s="1"/>
  <c r="F816" i="3"/>
  <c r="K344" i="13"/>
  <c r="K773" i="3" s="1"/>
  <c r="F773" i="3"/>
  <c r="K325" i="13"/>
  <c r="K731" i="3" s="1"/>
  <c r="F731" i="3"/>
  <c r="K287" i="13"/>
  <c r="K648" i="3" s="1"/>
  <c r="F648" i="3"/>
  <c r="K230" i="13"/>
  <c r="K543" i="3" s="1"/>
  <c r="F543" i="3"/>
  <c r="K59" i="13"/>
  <c r="K107" i="3" s="1"/>
  <c r="K40" i="13"/>
  <c r="K84" i="3" s="1"/>
  <c r="F84" i="3"/>
  <c r="K152" i="12"/>
  <c r="K730" i="3" s="1"/>
  <c r="F730" i="3"/>
  <c r="K107" i="12"/>
  <c r="K47" i="12"/>
  <c r="K106" i="3" s="1"/>
  <c r="F859" i="3"/>
  <c r="K148" i="14"/>
  <c r="K859" i="3" s="1"/>
  <c r="F732" i="3"/>
  <c r="K124" i="14"/>
  <c r="K732" i="3" s="1"/>
  <c r="F670" i="3"/>
  <c r="K100" i="14"/>
  <c r="K670" i="3" s="1"/>
  <c r="F481" i="3"/>
  <c r="K75" i="14"/>
  <c r="K481" i="3" s="1"/>
  <c r="K26" i="14"/>
  <c r="K200" i="3" s="1"/>
  <c r="K268" i="13"/>
  <c r="K584" i="3" s="1"/>
  <c r="F584" i="3"/>
  <c r="K154" i="13"/>
  <c r="K459" i="3" s="1"/>
  <c r="F459" i="3"/>
  <c r="K78" i="13"/>
  <c r="K222" i="3" s="1"/>
  <c r="F222" i="3"/>
  <c r="K167" i="12"/>
  <c r="K751" i="3" s="1"/>
  <c r="F751" i="3"/>
  <c r="K122" i="12"/>
  <c r="K647" i="3" s="1"/>
  <c r="F647" i="3"/>
  <c r="K198" i="11"/>
  <c r="K814" i="3" s="1"/>
  <c r="F814" i="3"/>
  <c r="K168" i="11"/>
  <c r="K750" i="3" s="1"/>
  <c r="K756" i="3" s="1"/>
  <c r="F750" i="3"/>
  <c r="F756" i="3" s="1"/>
  <c r="K108" i="11"/>
  <c r="K562" i="3" s="1"/>
  <c r="F562" i="3"/>
  <c r="C40" i="4"/>
  <c r="C568" i="3"/>
  <c r="C34" i="4" s="1"/>
  <c r="C547" i="3"/>
  <c r="C33" i="4" s="1"/>
  <c r="C463" i="3"/>
  <c r="C29" i="4" s="1"/>
  <c r="K183" i="11"/>
  <c r="K771" i="3" s="1"/>
  <c r="F771" i="3"/>
  <c r="C588" i="3"/>
  <c r="C35" i="4" s="1"/>
  <c r="K362" i="8"/>
  <c r="K790" i="3" s="1"/>
  <c r="K45" i="4" s="1"/>
  <c r="F790" i="3"/>
  <c r="F45" i="4" s="1"/>
  <c r="K643" i="3"/>
  <c r="F643" i="3"/>
  <c r="F579" i="3"/>
  <c r="K173" i="13"/>
  <c r="K480" i="3" s="1"/>
  <c r="K192" i="13"/>
  <c r="K501" i="3" s="1"/>
  <c r="F501" i="3"/>
  <c r="F523" i="3"/>
  <c r="K88" i="14"/>
  <c r="K523" i="3" s="1"/>
  <c r="K211" i="13"/>
  <c r="K249" i="13"/>
  <c r="K564" i="3" s="1"/>
  <c r="F564" i="3"/>
  <c r="K706" i="3"/>
  <c r="F706" i="3"/>
  <c r="K112" i="14"/>
  <c r="K712" i="3" s="1"/>
  <c r="K290" i="8"/>
  <c r="K685" i="3" s="1"/>
  <c r="F685" i="3"/>
  <c r="K380" i="8"/>
  <c r="K811" i="3" s="1"/>
  <c r="F811" i="3"/>
  <c r="K184" i="12"/>
  <c r="K137" i="12"/>
  <c r="K710" i="3" s="1"/>
  <c r="K153" i="11"/>
  <c r="K97" i="13"/>
  <c r="K289" i="3" s="1"/>
  <c r="F289" i="3"/>
  <c r="K77" i="12"/>
  <c r="K288" i="3" s="1"/>
  <c r="F288" i="3"/>
  <c r="K62" i="12"/>
  <c r="K198" i="3" s="1"/>
  <c r="F198" i="3"/>
  <c r="C421" i="3"/>
  <c r="C27" i="4" s="1"/>
  <c r="K315" i="16"/>
  <c r="K819" i="3" s="1"/>
  <c r="F819" i="3"/>
  <c r="K295" i="16"/>
  <c r="K776" i="3" s="1"/>
  <c r="F776" i="3"/>
  <c r="K275" i="16"/>
  <c r="K734" i="3" s="1"/>
  <c r="F734" i="3"/>
  <c r="K255" i="16"/>
  <c r="K714" i="3" s="1"/>
  <c r="F714" i="3"/>
  <c r="K235" i="16"/>
  <c r="K629" i="3" s="1"/>
  <c r="K630" i="3" s="1"/>
  <c r="F629" i="3"/>
  <c r="F630" i="3" s="1"/>
  <c r="K215" i="16"/>
  <c r="K420" i="3" s="1"/>
  <c r="F420" i="3"/>
  <c r="K153" i="16"/>
  <c r="K292" i="3" s="1"/>
  <c r="F292" i="3"/>
  <c r="K66" i="16"/>
  <c r="K15" i="4" s="1"/>
  <c r="F15" i="4"/>
  <c r="K21" i="13"/>
  <c r="K16" i="3" s="1"/>
  <c r="F16" i="3"/>
  <c r="C20" i="3"/>
  <c r="C10" i="4" s="1"/>
  <c r="C820" i="3"/>
  <c r="C46" i="4" s="1"/>
  <c r="C652" i="3"/>
  <c r="C37" i="4" s="1"/>
  <c r="C293" i="3"/>
  <c r="C21" i="4" s="1"/>
  <c r="K149" i="15"/>
  <c r="K775" i="3" s="1"/>
  <c r="F775" i="3"/>
  <c r="K126" i="15"/>
  <c r="K692" i="3" s="1"/>
  <c r="F692" i="3"/>
  <c r="K103" i="15"/>
  <c r="K545" i="3" s="1"/>
  <c r="F545" i="3"/>
  <c r="K80" i="15"/>
  <c r="K482" i="3" s="1"/>
  <c r="F482" i="3"/>
  <c r="K60" i="15"/>
  <c r="K291" i="3" s="1"/>
  <c r="K41" i="15"/>
  <c r="K109" i="3" s="1"/>
  <c r="C715" i="3"/>
  <c r="C41" i="4" s="1"/>
  <c r="C777" i="3"/>
  <c r="C44" i="4" s="1"/>
  <c r="C735" i="3"/>
  <c r="C42" i="4" s="1"/>
  <c r="C505" i="3"/>
  <c r="C31" i="4" s="1"/>
  <c r="C484" i="3"/>
  <c r="C30" i="4" s="1"/>
  <c r="C88" i="3"/>
  <c r="C12" i="4" s="1"/>
  <c r="K185" i="7"/>
  <c r="K537" i="3" s="1"/>
  <c r="K145" i="7"/>
  <c r="K495" i="3" s="1"/>
  <c r="F495" i="3"/>
  <c r="K122" i="7"/>
  <c r="K474" i="3" s="1"/>
  <c r="F474" i="3"/>
  <c r="K102" i="7"/>
  <c r="K453" i="3" s="1"/>
  <c r="F453" i="3"/>
  <c r="K82" i="7"/>
  <c r="K325" i="3" s="1"/>
  <c r="K335" i="3" s="1"/>
  <c r="K23" i="4" s="1"/>
  <c r="F325" i="3"/>
  <c r="F335" i="3" s="1"/>
  <c r="F23" i="4" s="1"/>
  <c r="K62" i="7"/>
  <c r="K101" i="3" s="1"/>
  <c r="K78" i="3"/>
  <c r="F78" i="3"/>
  <c r="K305" i="7"/>
  <c r="K852" i="3" s="1"/>
  <c r="F852" i="3"/>
  <c r="K285" i="7"/>
  <c r="K767" i="3" s="1"/>
  <c r="F767" i="3"/>
  <c r="K265" i="7"/>
  <c r="K725" i="3" s="1"/>
  <c r="F725" i="3"/>
  <c r="K705" i="3"/>
  <c r="F705" i="3"/>
  <c r="K225" i="7"/>
  <c r="K663" i="3" s="1"/>
  <c r="F663" i="3"/>
  <c r="K350" i="10"/>
  <c r="K834" i="3" s="1"/>
  <c r="F834" i="3"/>
  <c r="K330" i="10"/>
  <c r="K813" i="3" s="1"/>
  <c r="F813" i="3"/>
  <c r="K310" i="10"/>
  <c r="K290" i="10"/>
  <c r="K728" i="3" s="1"/>
  <c r="F728" i="3"/>
  <c r="K270" i="10"/>
  <c r="K708" i="3" s="1"/>
  <c r="K246" i="10"/>
  <c r="K645" i="3" s="1"/>
  <c r="F645" i="3"/>
  <c r="K226" i="10"/>
  <c r="K540" i="3" s="1"/>
  <c r="F540" i="3"/>
  <c r="K206" i="10"/>
  <c r="K519" i="3" s="1"/>
  <c r="K185" i="10"/>
  <c r="K498" i="3" s="1"/>
  <c r="F498" i="3"/>
  <c r="K165" i="10"/>
  <c r="K477" i="3" s="1"/>
  <c r="K145" i="10"/>
  <c r="K456" i="3" s="1"/>
  <c r="F456" i="3"/>
  <c r="K125" i="10"/>
  <c r="K286" i="3" s="1"/>
  <c r="F286" i="3"/>
  <c r="K105" i="10"/>
  <c r="K265" i="3" s="1"/>
  <c r="K272" i="3" s="1"/>
  <c r="K20" i="4" s="1"/>
  <c r="F265" i="3"/>
  <c r="F272" i="3" s="1"/>
  <c r="F20" i="4" s="1"/>
  <c r="K85" i="10"/>
  <c r="K196" i="3" s="1"/>
  <c r="F196" i="3"/>
  <c r="K63" i="10"/>
  <c r="K104" i="3" s="1"/>
  <c r="K43" i="10"/>
  <c r="K81" i="3" s="1"/>
  <c r="K22" i="10"/>
  <c r="K13" i="3" s="1"/>
  <c r="K21" i="15"/>
  <c r="K41" i="3" s="1"/>
  <c r="K43" i="3" s="1"/>
  <c r="F41" i="3"/>
  <c r="F43" i="3" s="1"/>
  <c r="F10" i="3"/>
  <c r="K22" i="7"/>
  <c r="K10" i="3" s="1"/>
  <c r="B59" i="4"/>
  <c r="K716" i="5"/>
  <c r="K809" i="3" s="1"/>
  <c r="F809" i="3"/>
  <c r="K685" i="5"/>
  <c r="K766" i="3" s="1"/>
  <c r="F766" i="3"/>
  <c r="K654" i="5"/>
  <c r="K724" i="3" s="1"/>
  <c r="F724" i="3"/>
  <c r="K623" i="5"/>
  <c r="K704" i="3" s="1"/>
  <c r="K592" i="5"/>
  <c r="K641" i="3" s="1"/>
  <c r="F641" i="3"/>
  <c r="K561" i="5"/>
  <c r="K577" i="3" s="1"/>
  <c r="F577" i="3"/>
  <c r="K530" i="5"/>
  <c r="K557" i="3" s="1"/>
  <c r="F557" i="3"/>
  <c r="K468" i="5"/>
  <c r="K437" i="5"/>
  <c r="K494" i="3" s="1"/>
  <c r="F494" i="3"/>
  <c r="K406" i="5"/>
  <c r="K220" i="5"/>
  <c r="K282" i="3" s="1"/>
  <c r="F282" i="3"/>
  <c r="K189" i="5"/>
  <c r="K215" i="3" s="1"/>
  <c r="F215" i="3"/>
  <c r="K158" i="5"/>
  <c r="K192" i="3" s="1"/>
  <c r="K96" i="5"/>
  <c r="K100" i="3" s="1"/>
  <c r="F100" i="3"/>
  <c r="K65" i="5"/>
  <c r="K77" i="3" s="1"/>
  <c r="F77" i="3"/>
  <c r="K34" i="5"/>
  <c r="K9" i="3" s="1"/>
  <c r="K112" i="9"/>
  <c r="K769" i="3" s="1"/>
  <c r="F769" i="3"/>
  <c r="K101" i="9"/>
  <c r="K727" i="3" s="1"/>
  <c r="F727" i="3"/>
  <c r="K90" i="9"/>
  <c r="K707" i="3" s="1"/>
  <c r="F707" i="3"/>
  <c r="K79" i="9"/>
  <c r="K602" i="3" s="1"/>
  <c r="K610" i="3" s="1"/>
  <c r="K36" i="4" s="1"/>
  <c r="F602" i="3"/>
  <c r="F610" i="3" s="1"/>
  <c r="F36" i="4" s="1"/>
  <c r="K236" i="8"/>
  <c r="K559" i="3" s="1"/>
  <c r="F559" i="3"/>
  <c r="K200" i="8"/>
  <c r="K68" i="9"/>
  <c r="K57" i="9"/>
  <c r="K413" i="3" s="1"/>
  <c r="F413" i="3"/>
  <c r="K24" i="9"/>
  <c r="K285" i="3" s="1"/>
  <c r="F285" i="3"/>
  <c r="K13" i="9"/>
  <c r="K195" i="3" s="1"/>
  <c r="K217" i="3"/>
  <c r="J217" i="3"/>
  <c r="J226" i="3" s="1"/>
  <c r="J18" i="4" s="1"/>
  <c r="C203" i="3"/>
  <c r="C17" i="4" s="1"/>
  <c r="K412" i="3"/>
  <c r="F412" i="3"/>
  <c r="K38" i="8"/>
  <c r="K194" i="3" s="1"/>
  <c r="F194" i="3"/>
  <c r="K20" i="8"/>
  <c r="K102" i="3" s="1"/>
  <c r="K77" i="11"/>
  <c r="K287" i="3" s="1"/>
  <c r="F287" i="3"/>
  <c r="F197" i="3"/>
  <c r="K47" i="11"/>
  <c r="K197" i="3" s="1"/>
  <c r="K17" i="11"/>
  <c r="K14" i="3" s="1"/>
  <c r="K111" i="3" l="1"/>
  <c r="K13" i="4" s="1"/>
  <c r="F226" i="3"/>
  <c r="F18" i="4" s="1"/>
  <c r="K43" i="4"/>
  <c r="F43" i="4"/>
  <c r="K841" i="3"/>
  <c r="K47" i="4" s="1"/>
  <c r="F673" i="3"/>
  <c r="F39" i="4" s="1"/>
  <c r="F862" i="3"/>
  <c r="F48" i="4" s="1"/>
  <c r="K673" i="3"/>
  <c r="K39" i="4" s="1"/>
  <c r="K862" i="3"/>
  <c r="K48" i="4" s="1"/>
  <c r="K226" i="3"/>
  <c r="K18" i="4" s="1"/>
  <c r="F40" i="4"/>
  <c r="K588" i="3"/>
  <c r="K35" i="4" s="1"/>
  <c r="K463" i="3"/>
  <c r="K29" i="4" s="1"/>
  <c r="F841" i="3"/>
  <c r="F47" i="4" s="1"/>
  <c r="K40" i="4"/>
  <c r="F463" i="3"/>
  <c r="F29" i="4" s="1"/>
  <c r="F588" i="3"/>
  <c r="F35" i="4" s="1"/>
  <c r="F568" i="3"/>
  <c r="F34" i="4" s="1"/>
  <c r="K568" i="3"/>
  <c r="K34" i="4" s="1"/>
  <c r="K820" i="3"/>
  <c r="K46" i="4" s="1"/>
  <c r="F547" i="3"/>
  <c r="F33" i="4" s="1"/>
  <c r="K652" i="3"/>
  <c r="K37" i="4" s="1"/>
  <c r="F203" i="3"/>
  <c r="F17" i="4" s="1"/>
  <c r="K421" i="3"/>
  <c r="K27" i="4" s="1"/>
  <c r="F715" i="3"/>
  <c r="F41" i="4" s="1"/>
  <c r="F735" i="3"/>
  <c r="F42" i="4" s="1"/>
  <c r="F777" i="3"/>
  <c r="F44" i="4" s="1"/>
  <c r="F88" i="3"/>
  <c r="F12" i="4" s="1"/>
  <c r="F484" i="3"/>
  <c r="F30" i="4" s="1"/>
  <c r="F505" i="3"/>
  <c r="F31" i="4" s="1"/>
  <c r="F652" i="3"/>
  <c r="F37" i="4" s="1"/>
  <c r="F820" i="3"/>
  <c r="F46" i="4" s="1"/>
  <c r="K293" i="3"/>
  <c r="K21" i="4" s="1"/>
  <c r="K715" i="3"/>
  <c r="K41" i="4" s="1"/>
  <c r="K735" i="3"/>
  <c r="K42" i="4" s="1"/>
  <c r="K777" i="3"/>
  <c r="K44" i="4" s="1"/>
  <c r="K88" i="3"/>
  <c r="K12" i="4" s="1"/>
  <c r="K484" i="3"/>
  <c r="K30" i="4" s="1"/>
  <c r="K505" i="3"/>
  <c r="K31" i="4" s="1"/>
  <c r="F20" i="3"/>
  <c r="F10" i="4" s="1"/>
  <c r="K20" i="3"/>
  <c r="K10" i="4" s="1"/>
  <c r="F293" i="3"/>
  <c r="F21" i="4" s="1"/>
  <c r="F421" i="3"/>
  <c r="F27" i="4" s="1"/>
  <c r="K203" i="3"/>
  <c r="K17" i="4" s="1"/>
  <c r="K547" i="3" l="1"/>
  <c r="K33" i="4" s="1"/>
  <c r="N338" i="13" l="1"/>
  <c r="N344" i="13" l="1"/>
  <c r="N773" i="3" s="1"/>
  <c r="N53" i="12"/>
  <c r="N62" i="12" s="1"/>
  <c r="N198" i="3" s="1"/>
  <c r="O344" i="13" l="1"/>
  <c r="O773" i="3" s="1"/>
  <c r="O62" i="12"/>
  <c r="O198" i="3" s="1"/>
  <c r="N151" i="10"/>
  <c r="N152" i="10"/>
  <c r="N153" i="10"/>
  <c r="N154" i="10"/>
  <c r="N155" i="10"/>
  <c r="N157" i="10"/>
  <c r="N158" i="10"/>
  <c r="N29" i="10"/>
  <c r="N31" i="10"/>
  <c r="N32" i="10"/>
  <c r="N33" i="10"/>
  <c r="N34" i="10"/>
  <c r="N35" i="10"/>
  <c r="N36" i="10"/>
  <c r="N39" i="10"/>
  <c r="N40" i="10"/>
  <c r="N43" i="10" l="1"/>
  <c r="O43" i="10" s="1"/>
  <c r="N165" i="10"/>
  <c r="N477" i="3" s="1"/>
  <c r="N81" i="3" l="1"/>
  <c r="O81" i="3" s="1"/>
  <c r="O165" i="10"/>
  <c r="O477" i="3" s="1"/>
  <c r="N38" i="11" l="1"/>
  <c r="N40" i="11"/>
  <c r="N47" i="11" l="1"/>
  <c r="O47" i="11" s="1"/>
  <c r="O197" i="3" s="1"/>
  <c r="N197" i="3" l="1"/>
  <c r="N17" i="7"/>
  <c r="N111" i="7" l="1"/>
  <c r="N112" i="7"/>
  <c r="N113" i="7"/>
  <c r="N115" i="7"/>
  <c r="N117" i="7"/>
  <c r="N136" i="7"/>
  <c r="N137" i="7"/>
  <c r="N139" i="7"/>
  <c r="N140" i="7"/>
  <c r="N145" i="7" l="1"/>
  <c r="O145" i="7" s="1"/>
  <c r="O495" i="3" s="1"/>
  <c r="N122" i="7"/>
  <c r="N474" i="3" s="1"/>
  <c r="N484" i="3" s="1"/>
  <c r="N495" i="3" l="1"/>
  <c r="O122" i="7"/>
  <c r="O474" i="3" s="1"/>
  <c r="N30" i="4"/>
  <c r="O484" i="3"/>
  <c r="O30" i="4" s="1"/>
  <c r="N176" i="10"/>
  <c r="N183" i="10"/>
  <c r="N181" i="10"/>
  <c r="N185" i="10" l="1"/>
  <c r="O185" i="10" s="1"/>
  <c r="O498" i="3" s="1"/>
  <c r="N498" i="3" l="1"/>
  <c r="N505" i="3" s="1"/>
  <c r="O505" i="3" s="1"/>
  <c r="O31" i="4" s="1"/>
  <c r="N265" i="10"/>
  <c r="N267" i="10"/>
  <c r="N31" i="4" l="1"/>
  <c r="N270" i="10"/>
  <c r="N708" i="3" s="1"/>
  <c r="O270" i="10" l="1"/>
  <c r="O708" i="3" s="1"/>
  <c r="N155" i="8"/>
  <c r="N156" i="8"/>
  <c r="N160" i="8"/>
  <c r="N163" i="8"/>
  <c r="N8" i="13"/>
  <c r="N9" i="13"/>
  <c r="N21" i="13" l="1"/>
  <c r="O21" i="13" s="1"/>
  <c r="O16" i="3" s="1"/>
  <c r="N164" i="8"/>
  <c r="O164" i="8" s="1"/>
  <c r="O412" i="3" s="1"/>
  <c r="N17" i="12"/>
  <c r="N412" i="3" l="1"/>
  <c r="N16" i="3"/>
  <c r="N15" i="3"/>
  <c r="O17" i="12"/>
  <c r="O15" i="3" s="1"/>
  <c r="J579" i="3" l="1"/>
  <c r="J588" i="3" s="1"/>
  <c r="J35" i="4" s="1"/>
  <c r="J59" i="4" s="1"/>
  <c r="N308" i="10"/>
  <c r="N297" i="10"/>
  <c r="N310" i="10" l="1"/>
  <c r="N770" i="3" s="1"/>
  <c r="N73" i="10"/>
  <c r="N74" i="10"/>
  <c r="N76" i="10"/>
  <c r="N77" i="10"/>
  <c r="N79" i="10"/>
  <c r="N80" i="10"/>
  <c r="N81" i="10"/>
  <c r="N83" i="10"/>
  <c r="N84" i="10"/>
  <c r="N14" i="7"/>
  <c r="N15" i="7"/>
  <c r="O13" i="9"/>
  <c r="O195" i="3" s="1"/>
  <c r="N727" i="3"/>
  <c r="N735" i="3" s="1"/>
  <c r="O101" i="9"/>
  <c r="O727" i="3" s="1"/>
  <c r="N522" i="5"/>
  <c r="N523" i="5"/>
  <c r="O310" i="10" l="1"/>
  <c r="O770" i="3" s="1"/>
  <c r="N530" i="5"/>
  <c r="O530" i="5" s="1"/>
  <c r="O557" i="3" s="1"/>
  <c r="N85" i="10"/>
  <c r="O85" i="10" s="1"/>
  <c r="O196" i="3" s="1"/>
  <c r="N22" i="7"/>
  <c r="O22" i="7" s="1"/>
  <c r="O10" i="3" s="1"/>
  <c r="O735" i="3"/>
  <c r="O42" i="4" s="1"/>
  <c r="N42" i="4"/>
  <c r="N564" i="3"/>
  <c r="O249" i="13"/>
  <c r="O564" i="3" s="1"/>
  <c r="N660" i="5"/>
  <c r="N685" i="5" s="1"/>
  <c r="O685" i="5" s="1"/>
  <c r="O766" i="3" s="1"/>
  <c r="N158" i="5"/>
  <c r="O158" i="5" s="1"/>
  <c r="O192" i="3" s="1"/>
  <c r="N196" i="3" l="1"/>
  <c r="N557" i="3"/>
  <c r="N568" i="3" s="1"/>
  <c r="N34" i="4" s="1"/>
  <c r="N10" i="3"/>
  <c r="N766" i="3"/>
  <c r="N777" i="3" s="1"/>
  <c r="O777" i="3" s="1"/>
  <c r="N192" i="3"/>
  <c r="O568" i="3" l="1"/>
  <c r="O34" i="4" s="1"/>
  <c r="O44" i="4"/>
  <c r="N44" i="4"/>
  <c r="N22" i="5"/>
  <c r="N27" i="5"/>
  <c r="N33" i="5"/>
  <c r="N34" i="5" l="1"/>
  <c r="O34" i="5" s="1"/>
  <c r="O9" i="3" s="1"/>
  <c r="N9" i="3" l="1"/>
  <c r="N50" i="14" l="1"/>
  <c r="N332" i="3" s="1"/>
  <c r="O50" i="14" l="1"/>
  <c r="O332" i="3" s="1"/>
  <c r="N77" i="12"/>
  <c r="O77" i="12" s="1"/>
  <c r="O288" i="3" s="1"/>
  <c r="N288" i="3" l="1"/>
  <c r="N293" i="3" s="1"/>
  <c r="O293" i="3" s="1"/>
  <c r="O21" i="4" s="1"/>
  <c r="N21" i="4" l="1"/>
  <c r="N26" i="14"/>
  <c r="O26" i="14" l="1"/>
  <c r="O200" i="3" s="1"/>
  <c r="N200" i="3"/>
  <c r="N60" i="14" l="1"/>
  <c r="N62" i="14" s="1"/>
  <c r="N311" i="3" s="1"/>
  <c r="O62" i="14" l="1"/>
  <c r="O311" i="3" s="1"/>
  <c r="N71" i="7" l="1"/>
  <c r="N82" i="7" s="1"/>
  <c r="N325" i="3" l="1"/>
  <c r="N335" i="3" s="1"/>
  <c r="O82" i="7"/>
  <c r="O325" i="3" s="1"/>
  <c r="N23" i="4" l="1"/>
  <c r="O335" i="3"/>
  <c r="O23" i="4" s="1"/>
  <c r="N185" i="7"/>
  <c r="O185" i="7" l="1"/>
  <c r="O537" i="3" s="1"/>
  <c r="N537" i="3"/>
  <c r="N547" i="3" s="1"/>
  <c r="O547" i="3" l="1"/>
  <c r="O33" i="4" s="1"/>
  <c r="N33" i="4"/>
  <c r="N63" i="10" l="1"/>
  <c r="N104" i="3" s="1"/>
  <c r="O63" i="10" l="1"/>
  <c r="O104" i="3" s="1"/>
  <c r="N105" i="10"/>
  <c r="O105" i="10" s="1"/>
  <c r="O265" i="3" s="1"/>
  <c r="O272" i="3" s="1"/>
  <c r="O20" i="4" s="1"/>
  <c r="N265" i="3" l="1"/>
  <c r="N272" i="3" s="1"/>
  <c r="N20" i="4" s="1"/>
  <c r="N137" i="10"/>
  <c r="N142" i="10"/>
  <c r="N145" i="10" l="1"/>
  <c r="N456" i="3" s="1"/>
  <c r="N463" i="3" s="1"/>
  <c r="N29" i="4" s="1"/>
  <c r="O145" i="10" l="1"/>
  <c r="O456" i="3" s="1"/>
  <c r="O463" i="3"/>
  <c r="O29" i="4" s="1"/>
  <c r="N135" i="13" l="1"/>
  <c r="O135" i="13" s="1"/>
  <c r="O310" i="3" s="1"/>
  <c r="N310" i="3" l="1"/>
  <c r="N314" i="3" s="1"/>
  <c r="N22" i="4" s="1"/>
  <c r="N53" i="13"/>
  <c r="N52" i="13"/>
  <c r="N51" i="13"/>
  <c r="N56" i="13"/>
  <c r="N57" i="13"/>
  <c r="N58" i="13"/>
  <c r="O314" i="3" l="1"/>
  <c r="O22" i="4" s="1"/>
  <c r="N59" i="13"/>
  <c r="O59" i="13" s="1"/>
  <c r="O107" i="3" s="1"/>
  <c r="N107" i="3" l="1"/>
  <c r="N31" i="7" l="1"/>
  <c r="N35" i="7"/>
  <c r="N37" i="7"/>
  <c r="N42" i="7" l="1"/>
  <c r="N78" i="3" s="1"/>
  <c r="O78" i="3" l="1"/>
  <c r="O42" i="7"/>
  <c r="N50" i="7"/>
  <c r="N62" i="7" s="1"/>
  <c r="O62" i="7" s="1"/>
  <c r="O101" i="3" s="1"/>
  <c r="N101" i="3" l="1"/>
  <c r="N109" i="16" l="1"/>
  <c r="N111" i="16" s="1"/>
  <c r="N202" i="3" l="1"/>
  <c r="O111" i="16"/>
  <c r="O202" i="3" s="1"/>
  <c r="P202" i="3" l="1"/>
  <c r="N74" i="5"/>
  <c r="N78" i="5"/>
  <c r="N79" i="5"/>
  <c r="N80" i="5"/>
  <c r="N81" i="5"/>
  <c r="N82" i="5"/>
  <c r="N91" i="5"/>
  <c r="N92" i="5"/>
  <c r="P17" i="4" l="1"/>
  <c r="N96" i="5"/>
  <c r="O96" i="5" s="1"/>
  <c r="N100" i="3" l="1"/>
  <c r="N111" i="3" s="1"/>
  <c r="N13" i="4" s="1"/>
  <c r="O111" i="3" l="1"/>
  <c r="O13" i="4" s="1"/>
  <c r="N538" i="5" l="1"/>
  <c r="N540" i="5"/>
  <c r="N541" i="5"/>
  <c r="N545" i="5"/>
  <c r="N546" i="5"/>
  <c r="N547" i="5"/>
  <c r="N548" i="5"/>
  <c r="N549" i="5"/>
  <c r="N557" i="5"/>
  <c r="N553" i="5"/>
  <c r="N555" i="5"/>
  <c r="N556" i="5"/>
  <c r="N561" i="5" l="1"/>
  <c r="N577" i="3" s="1"/>
  <c r="O561" i="5" l="1"/>
  <c r="O577" i="3" s="1"/>
  <c r="N154" i="7" l="1"/>
  <c r="N153" i="7"/>
  <c r="N160" i="7"/>
  <c r="N161" i="7"/>
  <c r="N163" i="7"/>
  <c r="N164" i="7"/>
  <c r="N65" i="5"/>
  <c r="O65" i="5" s="1"/>
  <c r="N165" i="7" l="1"/>
  <c r="N77" i="3"/>
  <c r="O165" i="7" l="1"/>
  <c r="O516" i="3" s="1"/>
  <c r="N516" i="3"/>
  <c r="O77" i="3"/>
  <c r="N289" i="5" l="1"/>
  <c r="N296" i="5"/>
  <c r="N312" i="5"/>
  <c r="N313" i="5" l="1"/>
  <c r="O313" i="5" s="1"/>
  <c r="O410" i="3" s="1"/>
  <c r="N320" i="5"/>
  <c r="N323" i="5"/>
  <c r="N324" i="5"/>
  <c r="N327" i="5"/>
  <c r="N343" i="5"/>
  <c r="N344" i="5" l="1"/>
  <c r="O344" i="5" s="1"/>
  <c r="N410" i="3"/>
  <c r="N421" i="3" s="1"/>
  <c r="N27" i="4" s="1"/>
  <c r="N431" i="3" l="1"/>
  <c r="N442" i="3" s="1"/>
  <c r="N28" i="4" s="1"/>
  <c r="O421" i="3"/>
  <c r="O27" i="4" s="1"/>
  <c r="O442" i="3" l="1"/>
  <c r="O28" i="4" s="1"/>
  <c r="O255" i="16" l="1"/>
  <c r="O714" i="3" s="1"/>
  <c r="N714" i="3"/>
  <c r="N715" i="3" s="1"/>
  <c r="O715" i="3" l="1"/>
  <c r="O41" i="4" s="1"/>
  <c r="N41" i="4"/>
  <c r="N14" i="3" l="1"/>
  <c r="N20" i="3" s="1"/>
  <c r="O17" i="11"/>
  <c r="O14" i="3" s="1"/>
  <c r="O20" i="3" l="1"/>
  <c r="O10" i="4" s="1"/>
  <c r="N10" i="4"/>
  <c r="N189" i="5" l="1"/>
  <c r="N215" i="3" s="1"/>
  <c r="O215" i="3" l="1"/>
  <c r="N242" i="3"/>
  <c r="O242" i="3" l="1"/>
  <c r="O100" i="3"/>
  <c r="N40" i="13" l="1"/>
  <c r="N84" i="3" s="1"/>
  <c r="N88" i="3" s="1"/>
  <c r="O88" i="3" l="1"/>
  <c r="O12" i="4" s="1"/>
  <c r="N12" i="4"/>
  <c r="O40" i="13"/>
  <c r="O84" i="3" s="1"/>
  <c r="F111" i="3"/>
  <c r="C111" i="3"/>
  <c r="C13" i="4" l="1"/>
  <c r="F13" i="4"/>
  <c r="O458" i="7" l="1"/>
  <c r="O459" i="7"/>
  <c r="O460" i="7"/>
  <c r="O461" i="7"/>
  <c r="O468" i="7"/>
  <c r="O469" i="7"/>
  <c r="O465" i="7"/>
  <c r="O464" i="7"/>
  <c r="N470" i="7"/>
  <c r="O470" i="7" s="1"/>
  <c r="O578" i="3" s="1"/>
  <c r="N578" i="3" l="1"/>
  <c r="N588" i="3" s="1"/>
  <c r="N35" i="4" l="1"/>
  <c r="O588" i="3"/>
  <c r="O35" i="4" s="1"/>
  <c r="N413" i="13" l="1"/>
  <c r="N420" i="13"/>
  <c r="O420" i="13" l="1"/>
  <c r="O199" i="3" s="1"/>
  <c r="N199" i="3"/>
  <c r="O540" i="7" l="1"/>
  <c r="O544" i="7"/>
  <c r="O545" i="7"/>
  <c r="O549" i="7"/>
  <c r="O550" i="7"/>
  <c r="O552" i="7"/>
  <c r="O553" i="7"/>
  <c r="N554" i="7"/>
  <c r="N239" i="3" s="1"/>
  <c r="O554" i="7" l="1"/>
  <c r="O239" i="3" s="1"/>
  <c r="N238" i="3"/>
  <c r="N249" i="3" s="1"/>
  <c r="O238" i="3"/>
  <c r="O249" i="3" l="1"/>
  <c r="O19" i="4" s="1"/>
  <c r="N19" i="4"/>
  <c r="N485" i="7" l="1"/>
  <c r="N491" i="7" s="1"/>
  <c r="O491" i="7" s="1"/>
  <c r="O193" i="3" s="1"/>
  <c r="N193" i="3" l="1"/>
  <c r="N203" i="3" s="1"/>
  <c r="O203" i="3" s="1"/>
  <c r="O17" i="4" s="1"/>
  <c r="N17" i="4" l="1"/>
  <c r="N526" i="3" l="1"/>
  <c r="O206" i="10"/>
  <c r="O519" i="3" s="1"/>
  <c r="K165" i="7"/>
  <c r="K516" i="3" l="1"/>
  <c r="K526" i="3" s="1"/>
  <c r="K32" i="4" s="1"/>
  <c r="K59" i="4" s="1"/>
  <c r="F526" i="3"/>
  <c r="F32" i="4" s="1"/>
  <c r="F59" i="4" s="1"/>
  <c r="D526" i="3"/>
  <c r="D32" i="4" s="1"/>
  <c r="D59" i="4" s="1"/>
  <c r="N32" i="4"/>
  <c r="O526" i="3"/>
  <c r="O32" i="4" s="1"/>
  <c r="C32" i="4"/>
  <c r="C59" i="4" s="1"/>
  <c r="E526" i="3"/>
  <c r="E32" i="4" s="1"/>
  <c r="E59" i="4" s="1"/>
  <c r="N389" i="10" l="1"/>
  <c r="N392" i="10" s="1"/>
  <c r="O392" i="10" l="1"/>
  <c r="O918" i="3" s="1"/>
  <c r="N918" i="3"/>
  <c r="N925" i="3" s="1"/>
  <c r="N38" i="4" l="1"/>
  <c r="O925" i="3"/>
  <c r="O38" i="4"/>
  <c r="N724" i="5" l="1"/>
  <c r="N69" i="13"/>
  <c r="N70" i="13"/>
  <c r="N72" i="13"/>
  <c r="N222" i="3"/>
  <c r="N226" i="3" s="1"/>
  <c r="N76" i="13"/>
  <c r="N78" i="13"/>
  <c r="O78" i="13" s="1"/>
  <c r="O222" i="3" s="1"/>
  <c r="O226" i="3" l="1"/>
  <c r="O18" i="4" s="1"/>
  <c r="N18" i="4"/>
  <c r="N59" i="4" s="1"/>
  <c r="O59" i="4" s="1"/>
  <c r="K499" i="5"/>
  <c r="K492" i="5"/>
</calcChain>
</file>

<file path=xl/sharedStrings.xml><?xml version="1.0" encoding="utf-8"?>
<sst xmlns="http://schemas.openxmlformats.org/spreadsheetml/2006/main" count="9575" uniqueCount="146">
  <si>
    <t>กล้วยไข่</t>
  </si>
  <si>
    <t>กล้วยน้ำว้า</t>
  </si>
  <si>
    <t>กล้วยหอม</t>
  </si>
  <si>
    <t>เงาะ</t>
  </si>
  <si>
    <t>ฝรั่ง</t>
  </si>
  <si>
    <t>พุทรา</t>
  </si>
  <si>
    <t>มะนาว</t>
  </si>
  <si>
    <t>มะปรางหวาน</t>
  </si>
  <si>
    <t>มะไฟ</t>
  </si>
  <si>
    <t>มะยงชิด</t>
  </si>
  <si>
    <t>มะละกอ</t>
  </si>
  <si>
    <t>มังคุด</t>
  </si>
  <si>
    <t>ลองกอง</t>
  </si>
  <si>
    <t>ลางสาด</t>
  </si>
  <si>
    <t>ลำไย</t>
  </si>
  <si>
    <t>ลิ้นจี่</t>
  </si>
  <si>
    <t>ส้มเขียวหวาน</t>
  </si>
  <si>
    <t>ส้มโอ</t>
  </si>
  <si>
    <t>องุ่น</t>
  </si>
  <si>
    <t>แก้วมังกร</t>
  </si>
  <si>
    <t>จำนวนครัวเรือนเกษตรกร</t>
  </si>
  <si>
    <t>ราคาขายเฉลี่ย(บาท/กก.)</t>
  </si>
  <si>
    <t>แบบรายงานภาวะการผลิตพืช ระดับตำบล  พืชอายุยาว (รต.02)   ปีการเพาะปลูก 2565</t>
  </si>
  <si>
    <t>รวม</t>
  </si>
  <si>
    <t>มะม่วงโชคอนันต์</t>
  </si>
  <si>
    <t>มะม่วงน้ำดอกไม้</t>
  </si>
  <si>
    <t>ชนิดพืช</t>
  </si>
  <si>
    <t>ทุเรียน หมอนทอง</t>
  </si>
  <si>
    <t>ทุเรียน อื่น ๆ</t>
  </si>
  <si>
    <t>โกโก้</t>
  </si>
  <si>
    <t>ปาล์มน้ำมัน</t>
  </si>
  <si>
    <t>มะพร้าว</t>
  </si>
  <si>
    <t>มะม่วงหิมพานต์</t>
  </si>
  <si>
    <t>ยางพารา</t>
  </si>
  <si>
    <t>ยูคาลิปตัส</t>
  </si>
  <si>
    <t>ไม้สัก</t>
  </si>
  <si>
    <t>ไผ่</t>
  </si>
  <si>
    <t>อินทผลัม</t>
  </si>
  <si>
    <t>กาแฟ อาราบิก้า</t>
  </si>
  <si>
    <t>กาแฟ อื่น ๆ</t>
  </si>
  <si>
    <t>เนื้อที่ยืนต้นทั้งหมด (ไร่)</t>
  </si>
  <si>
    <t>เนื้อที่ให้ผลลิต (ไร่)</t>
  </si>
  <si>
    <t>เนื้อที่ปลูกทั้งหมด (ไร่)</t>
  </si>
  <si>
    <t>เนื้อที่เก็บเกี่ยว(ไร่)</t>
  </si>
  <si>
    <t>ลักษณะผลผลิต</t>
  </si>
  <si>
    <t>ผลผลิตรวมที่เก็บเกี่ยวได้ (กก.)</t>
  </si>
  <si>
    <t>ผลผลิตเฉลี่ย (กก./ไร่)</t>
  </si>
  <si>
    <t>ยังไม่ให้ผลผลิต (ไร่)</t>
  </si>
  <si>
    <t>ปลูกใหม่(ไร่)</t>
  </si>
  <si>
    <t>เสียหายอย่างสิ้นเชิง (ไร่)</t>
  </si>
  <si>
    <t>รวมเนื้อที่ยังไม่ให้ผลผลิต (ไร่)</t>
  </si>
  <si>
    <t>ให้ผลผลิตแล้ว(ไร่)</t>
  </si>
  <si>
    <t>โค่นทิ้ง(ไร่)</t>
  </si>
  <si>
    <t>รวมเนื้อที่ปลูกทั้งหมด(ไร่)</t>
  </si>
  <si>
    <t>หมู่ที่ 1</t>
  </si>
  <si>
    <t>หมู่ที่ 2</t>
  </si>
  <si>
    <t>หมู่ที่ 3</t>
  </si>
  <si>
    <t>หมู่ที่ 4</t>
  </si>
  <si>
    <t>หมู่ที่ 5</t>
  </si>
  <si>
    <t>หมู่ที่ 6</t>
  </si>
  <si>
    <t>หมู่ที่ 7</t>
  </si>
  <si>
    <t>หมู่ที่ 8</t>
  </si>
  <si>
    <t>หมู่ที่ 9</t>
  </si>
  <si>
    <t>หมู่ที่ 10</t>
  </si>
  <si>
    <t>หมู่ที่ 11</t>
  </si>
  <si>
    <t>หมู่ที่ 12</t>
  </si>
  <si>
    <t>หมู่ที่ 13</t>
  </si>
  <si>
    <t>หมู่ที่ 14</t>
  </si>
  <si>
    <t>หมู่ที่ 15</t>
  </si>
  <si>
    <t>หมู่ที่ 16</t>
  </si>
  <si>
    <t>หมู่ที่ 17</t>
  </si>
  <si>
    <t>หมู่ที่ 18</t>
  </si>
  <si>
    <t>หมู่ที่ 19</t>
  </si>
  <si>
    <t>หมู่ที่ 20</t>
  </si>
  <si>
    <t>หมู่ที่ 21</t>
  </si>
  <si>
    <t>หมู่ที่ 22</t>
  </si>
  <si>
    <t>หมู่ที่ 23</t>
  </si>
  <si>
    <t>หมู่ที่ 24</t>
  </si>
  <si>
    <t>หมู่ที่ 25</t>
  </si>
  <si>
    <t>ทุเรียน</t>
  </si>
  <si>
    <t>ไม้ยืนต้นอื่นๆ</t>
  </si>
  <si>
    <t>ทะลายปาล์มสด</t>
  </si>
  <si>
    <t>ผลสด</t>
  </si>
  <si>
    <t>มะม่วงเขียวเสวย</t>
  </si>
  <si>
    <t>กาแฟพันธุ์อื่นๆ</t>
  </si>
  <si>
    <t>ทุเรียนหมอนทอง</t>
  </si>
  <si>
    <t>กาแฟอาราบิก้า</t>
  </si>
  <si>
    <t>ผลลสด</t>
  </si>
  <si>
    <t>มะม่วงพันธุ์อื่นๆ</t>
  </si>
  <si>
    <t>ทุเรียนพันธุ์อื่นๆ</t>
  </si>
  <si>
    <t>อำเภอศรีสัชนาลัย  จังหวัดสุโขทัย</t>
  </si>
  <si>
    <t>แม่สิน</t>
  </si>
  <si>
    <t>แม่สำ</t>
  </si>
  <si>
    <t>ป่างิ้ว</t>
  </si>
  <si>
    <t>หาดเสี้ยว</t>
  </si>
  <si>
    <t>บ้านตึก</t>
  </si>
  <si>
    <t>หนองอ้อ</t>
  </si>
  <si>
    <t>ดงคู่</t>
  </si>
  <si>
    <t>บ้านแก่ง</t>
  </si>
  <si>
    <t>ศรีสัชนาลัย</t>
  </si>
  <si>
    <t>ท่าชัย</t>
  </si>
  <si>
    <t>สารจิตร</t>
  </si>
  <si>
    <t>ทุเรียนอื่นๆ</t>
  </si>
  <si>
    <t>มะม่วงอื่นๆ</t>
  </si>
  <si>
    <t>มะม่วงทองดำ</t>
  </si>
  <si>
    <t>กาแฟอื่นๆ</t>
  </si>
  <si>
    <t>กาอาราบิก้า</t>
  </si>
  <si>
    <t>กล้วยหอมทอง</t>
  </si>
  <si>
    <t>อำเภอ.......ศรีสัชนาลัย.....................จังหวัด.......สุโขทัย...........................</t>
  </si>
  <si>
    <t>ยางก้อนถ้วย</t>
  </si>
  <si>
    <t>มะละกอฮอลแลนด์</t>
  </si>
  <si>
    <t>มะละกออื่นๆ</t>
  </si>
  <si>
    <t>ผลสุก</t>
  </si>
  <si>
    <t xml:space="preserve"> </t>
  </si>
  <si>
    <t>มะม่วงแก้ว</t>
  </si>
  <si>
    <t>กระท่อม</t>
  </si>
  <si>
    <t>ประจำเดือน กรกฎาคม 2565</t>
  </si>
  <si>
    <t/>
  </si>
  <si>
    <t>แบบรายงานภาวะการผลิตพืช ระดับตำบล  พืชอายุยาว (รต.02)   ปีการเพาะปลูก 2566</t>
  </si>
  <si>
    <t>กาแฟโรบัสต้า</t>
  </si>
  <si>
    <t>พริกไทย</t>
  </si>
  <si>
    <t>มะแว้งต้น</t>
  </si>
  <si>
    <t>ประจำเดือน มิถุนายน 2565</t>
  </si>
  <si>
    <t>ประจำเดือน กันยายน 2566</t>
  </si>
  <si>
    <t>กล้วยตานี</t>
  </si>
  <si>
    <t>มะม่วงแก้วขมิ้น</t>
  </si>
  <si>
    <t xml:space="preserve">   </t>
  </si>
  <si>
    <t>.</t>
  </si>
  <si>
    <t>กระท้อน</t>
  </si>
  <si>
    <t>น้อยหน่า</t>
  </si>
  <si>
    <t>กะท้อน</t>
  </si>
  <si>
    <t>ขนุนหนัง</t>
  </si>
  <si>
    <t>ประเดือนคุลาคม 2567</t>
  </si>
  <si>
    <t>ประเดือนตุลาคม 2567</t>
  </si>
  <si>
    <t>ไม้พยุง</t>
  </si>
  <si>
    <t>แบบรายงานภาวะการผลิตพืช ระดับตำบล  พืชอายุยาว (รต.02)   ปีการเพาะปลูก 2569</t>
  </si>
  <si>
    <t>เชอร์รี่</t>
  </si>
  <si>
    <t>ประจำเดือน มีนาคม 2569</t>
  </si>
  <si>
    <t xml:space="preserve"> ประจำเดือน มีนาคม 2569</t>
  </si>
  <si>
    <t>ประจำเดือน...มีนาคม 2569................................</t>
  </si>
  <si>
    <t>ประจำเดือน มีนาคม 2569................................</t>
  </si>
  <si>
    <t>ประจำเดือน....มีนาคม2569................................</t>
  </si>
  <si>
    <t>8แบบรายงานภาวะการผลิตพืช ระดับตำบล  พืชอายุยาว (รต.02)   ปีการเพาะปลูก 2569</t>
  </si>
  <si>
    <t>ประจำเดือน…มีนาคม 2569................................</t>
  </si>
  <si>
    <t>ประจำเดือน..มีนาคม 2569................................</t>
  </si>
  <si>
    <t>ประจำเดือน....มีนาคม 2569................................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</si>
</sst>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&quot;-&quot;??_-;_-@_-"/>
    <numFmt numFmtId="166" formatCode="0.0"/>
  </numFmts>
  <fonts count="25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1"/>
      <color theme="1"/>
      <name val="TH Sarabun New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FD1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224">
    <xf numFmtId="0" fontId="0" fillId="0" borderId="0" xfId="0"/>
    <xf numFmtId="0" fontId="18" fillId="0" borderId="0" xfId="0" applyFont="1"/>
    <xf numFmtId="0" fontId="0" fillId="36" borderId="10" xfId="0" applyFill="1" applyBorder="1"/>
    <xf numFmtId="0" fontId="18" fillId="36" borderId="0" xfId="0" applyFont="1" applyFill="1"/>
    <xf numFmtId="0" fontId="0" fillId="36" borderId="0" xfId="0" applyFill="1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quotePrefix="1"/>
    <xf numFmtId="164" fontId="18" fillId="0" borderId="0" xfId="42" applyFont="1"/>
    <xf numFmtId="4" fontId="0" fillId="0" borderId="19" xfId="0" applyNumberFormat="1" applyBorder="1"/>
    <xf numFmtId="0" fontId="20" fillId="0" borderId="0" xfId="0" applyFont="1" applyAlignment="1">
      <alignment horizont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4" fontId="20" fillId="36" borderId="0" xfId="0" applyNumberFormat="1" applyFont="1" applyFill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0" fontId="20" fillId="33" borderId="10" xfId="0" applyFont="1" applyFill="1" applyBorder="1" applyAlignment="1">
      <alignment wrapText="1"/>
    </xf>
    <xf numFmtId="0" fontId="20" fillId="36" borderId="10" xfId="0" applyFont="1" applyFill="1" applyBorder="1" applyAlignment="1">
      <alignment horizontal="center" vertical="center"/>
    </xf>
    <xf numFmtId="164" fontId="20" fillId="36" borderId="10" xfId="42" applyFont="1" applyFill="1" applyBorder="1" applyAlignment="1">
      <alignment horizontal="center" vertical="center"/>
    </xf>
    <xf numFmtId="3" fontId="20" fillId="36" borderId="10" xfId="0" applyNumberFormat="1" applyFont="1" applyFill="1" applyBorder="1" applyAlignment="1">
      <alignment horizontal="center" vertical="center"/>
    </xf>
    <xf numFmtId="4" fontId="20" fillId="36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 vertical="center"/>
    </xf>
    <xf numFmtId="4" fontId="20" fillId="0" borderId="10" xfId="0" applyNumberFormat="1" applyFont="1" applyBorder="1" applyAlignment="1">
      <alignment horizontal="center" vertical="center"/>
    </xf>
    <xf numFmtId="164" fontId="20" fillId="0" borderId="10" xfId="42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left" wrapText="1"/>
    </xf>
    <xf numFmtId="0" fontId="20" fillId="34" borderId="10" xfId="0" applyFont="1" applyFill="1" applyBorder="1" applyAlignment="1">
      <alignment wrapText="1"/>
    </xf>
    <xf numFmtId="0" fontId="21" fillId="0" borderId="0" xfId="0" applyFont="1" applyAlignment="1">
      <alignment wrapText="1"/>
    </xf>
    <xf numFmtId="4" fontId="20" fillId="39" borderId="12" xfId="0" applyNumberFormat="1" applyFont="1" applyFill="1" applyBorder="1" applyAlignment="1">
      <alignment horizontal="center" vertical="center"/>
    </xf>
    <xf numFmtId="0" fontId="21" fillId="0" borderId="0" xfId="0" applyFont="1"/>
    <xf numFmtId="0" fontId="21" fillId="36" borderId="0" xfId="0" applyFont="1" applyFill="1"/>
    <xf numFmtId="3" fontId="21" fillId="0" borderId="0" xfId="0" applyNumberFormat="1" applyFont="1"/>
    <xf numFmtId="165" fontId="20" fillId="36" borderId="10" xfId="42" applyNumberFormat="1" applyFont="1" applyFill="1" applyBorder="1" applyAlignment="1">
      <alignment horizontal="center" vertical="center"/>
    </xf>
    <xf numFmtId="2" fontId="20" fillId="36" borderId="10" xfId="0" applyNumberFormat="1" applyFont="1" applyFill="1" applyBorder="1" applyAlignment="1">
      <alignment horizontal="center" vertical="center"/>
    </xf>
    <xf numFmtId="3" fontId="20" fillId="39" borderId="0" xfId="0" applyNumberFormat="1" applyFont="1" applyFill="1" applyAlignment="1">
      <alignment horizontal="center" vertical="center"/>
    </xf>
    <xf numFmtId="4" fontId="20" fillId="39" borderId="0" xfId="0" applyNumberFormat="1" applyFont="1" applyFill="1" applyAlignment="1">
      <alignment horizontal="center" vertical="center"/>
    </xf>
    <xf numFmtId="0" fontId="20" fillId="39" borderId="0" xfId="0" applyFont="1" applyFill="1" applyAlignment="1">
      <alignment horizontal="center" vertical="center"/>
    </xf>
    <xf numFmtId="0" fontId="20" fillId="0" borderId="0" xfId="0" applyFont="1"/>
    <xf numFmtId="4" fontId="20" fillId="0" borderId="0" xfId="0" applyNumberFormat="1" applyFont="1"/>
    <xf numFmtId="164" fontId="20" fillId="0" borderId="0" xfId="42" applyFont="1"/>
    <xf numFmtId="0" fontId="20" fillId="0" borderId="10" xfId="0" applyFont="1" applyBorder="1"/>
    <xf numFmtId="164" fontId="20" fillId="0" borderId="10" xfId="42" applyFont="1" applyBorder="1"/>
    <xf numFmtId="4" fontId="20" fillId="0" borderId="10" xfId="0" applyNumberFormat="1" applyFont="1" applyBorder="1"/>
    <xf numFmtId="165" fontId="20" fillId="0" borderId="10" xfId="42" applyNumberFormat="1" applyFont="1" applyBorder="1"/>
    <xf numFmtId="3" fontId="20" fillId="0" borderId="10" xfId="0" applyNumberFormat="1" applyFont="1" applyBorder="1"/>
    <xf numFmtId="0" fontId="20" fillId="36" borderId="10" xfId="0" applyFont="1" applyFill="1" applyBorder="1"/>
    <xf numFmtId="164" fontId="20" fillId="36" borderId="10" xfId="42" applyFont="1" applyFill="1" applyBorder="1"/>
    <xf numFmtId="4" fontId="20" fillId="36" borderId="10" xfId="0" applyNumberFormat="1" applyFont="1" applyFill="1" applyBorder="1"/>
    <xf numFmtId="0" fontId="20" fillId="35" borderId="10" xfId="0" applyFont="1" applyFill="1" applyBorder="1" applyAlignment="1">
      <alignment horizontal="right"/>
    </xf>
    <xf numFmtId="0" fontId="20" fillId="35" borderId="10" xfId="0" applyFont="1" applyFill="1" applyBorder="1"/>
    <xf numFmtId="4" fontId="20" fillId="35" borderId="10" xfId="0" applyNumberFormat="1" applyFont="1" applyFill="1" applyBorder="1"/>
    <xf numFmtId="164" fontId="20" fillId="35" borderId="10" xfId="42" applyFont="1" applyFill="1" applyBorder="1"/>
    <xf numFmtId="3" fontId="22" fillId="35" borderId="10" xfId="0" applyNumberFormat="1" applyFont="1" applyFill="1" applyBorder="1"/>
    <xf numFmtId="0" fontId="20" fillId="35" borderId="0" xfId="0" applyFont="1" applyFill="1" applyAlignment="1">
      <alignment horizontal="right"/>
    </xf>
    <xf numFmtId="0" fontId="20" fillId="35" borderId="0" xfId="0" applyFont="1" applyFill="1"/>
    <xf numFmtId="4" fontId="20" fillId="35" borderId="0" xfId="0" applyNumberFormat="1" applyFont="1" applyFill="1"/>
    <xf numFmtId="164" fontId="20" fillId="35" borderId="0" xfId="42" applyFont="1" applyFill="1"/>
    <xf numFmtId="0" fontId="20" fillId="35" borderId="18" xfId="0" applyFont="1" applyFill="1" applyBorder="1" applyAlignment="1">
      <alignment horizontal="right"/>
    </xf>
    <xf numFmtId="0" fontId="20" fillId="35" borderId="18" xfId="0" applyFont="1" applyFill="1" applyBorder="1"/>
    <xf numFmtId="4" fontId="20" fillId="35" borderId="18" xfId="0" applyNumberFormat="1" applyFont="1" applyFill="1" applyBorder="1"/>
    <xf numFmtId="164" fontId="20" fillId="35" borderId="18" xfId="42" applyFont="1" applyFill="1" applyBorder="1"/>
    <xf numFmtId="164" fontId="20" fillId="35" borderId="0" xfId="42" applyFont="1" applyFill="1" applyBorder="1"/>
    <xf numFmtId="2" fontId="20" fillId="0" borderId="10" xfId="0" applyNumberFormat="1" applyFont="1" applyBorder="1"/>
    <xf numFmtId="4" fontId="22" fillId="35" borderId="10" xfId="0" applyNumberFormat="1" applyFont="1" applyFill="1" applyBorder="1"/>
    <xf numFmtId="0" fontId="20" fillId="36" borderId="0" xfId="0" applyFont="1" applyFill="1" applyAlignment="1">
      <alignment horizontal="right"/>
    </xf>
    <xf numFmtId="0" fontId="20" fillId="36" borderId="0" xfId="0" applyFont="1" applyFill="1"/>
    <xf numFmtId="4" fontId="20" fillId="36" borderId="0" xfId="0" applyNumberFormat="1" applyFont="1" applyFill="1"/>
    <xf numFmtId="164" fontId="20" fillId="36" borderId="0" xfId="42" applyFont="1" applyFill="1"/>
    <xf numFmtId="2" fontId="20" fillId="36" borderId="10" xfId="0" applyNumberFormat="1" applyFont="1" applyFill="1" applyBorder="1"/>
    <xf numFmtId="165" fontId="20" fillId="36" borderId="10" xfId="42" applyNumberFormat="1" applyFont="1" applyFill="1" applyBorder="1"/>
    <xf numFmtId="1" fontId="20" fillId="36" borderId="10" xfId="0" applyNumberFormat="1" applyFont="1" applyFill="1" applyBorder="1"/>
    <xf numFmtId="1" fontId="20" fillId="0" borderId="10" xfId="0" applyNumberFormat="1" applyFont="1" applyBorder="1"/>
    <xf numFmtId="165" fontId="20" fillId="35" borderId="10" xfId="42" applyNumberFormat="1" applyFont="1" applyFill="1" applyBorder="1"/>
    <xf numFmtId="164" fontId="22" fillId="35" borderId="10" xfId="42" applyFont="1" applyFill="1" applyBorder="1"/>
    <xf numFmtId="3" fontId="20" fillId="35" borderId="10" xfId="0" applyNumberFormat="1" applyFont="1" applyFill="1" applyBorder="1"/>
    <xf numFmtId="4" fontId="22" fillId="0" borderId="10" xfId="0" applyNumberFormat="1" applyFont="1" applyBorder="1"/>
    <xf numFmtId="0" fontId="23" fillId="0" borderId="10" xfId="0" applyFont="1" applyBorder="1"/>
    <xf numFmtId="0" fontId="20" fillId="36" borderId="10" xfId="0" applyFont="1" applyFill="1" applyBorder="1" applyAlignment="1">
      <alignment horizontal="right"/>
    </xf>
    <xf numFmtId="0" fontId="20" fillId="0" borderId="14" xfId="0" applyFont="1" applyBorder="1" applyAlignment="1">
      <alignment horizontal="center"/>
    </xf>
    <xf numFmtId="0" fontId="21" fillId="0" borderId="10" xfId="0" applyFont="1" applyBorder="1"/>
    <xf numFmtId="4" fontId="21" fillId="0" borderId="10" xfId="0" applyNumberFormat="1" applyFont="1" applyBorder="1"/>
    <xf numFmtId="0" fontId="20" fillId="0" borderId="12" xfId="0" applyFont="1" applyBorder="1"/>
    <xf numFmtId="0" fontId="20" fillId="33" borderId="10" xfId="0" applyFont="1" applyFill="1" applyBorder="1" applyAlignment="1">
      <alignment horizontal="right"/>
    </xf>
    <xf numFmtId="0" fontId="20" fillId="33" borderId="12" xfId="0" applyFont="1" applyFill="1" applyBorder="1"/>
    <xf numFmtId="0" fontId="20" fillId="33" borderId="10" xfId="0" applyFont="1" applyFill="1" applyBorder="1"/>
    <xf numFmtId="4" fontId="20" fillId="33" borderId="12" xfId="0" applyNumberFormat="1" applyFont="1" applyFill="1" applyBorder="1"/>
    <xf numFmtId="4" fontId="21" fillId="33" borderId="10" xfId="0" applyNumberFormat="1" applyFont="1" applyFill="1" applyBorder="1"/>
    <xf numFmtId="0" fontId="21" fillId="33" borderId="10" xfId="0" applyFont="1" applyFill="1" applyBorder="1"/>
    <xf numFmtId="2" fontId="20" fillId="33" borderId="12" xfId="0" applyNumberFormat="1" applyFont="1" applyFill="1" applyBorder="1"/>
    <xf numFmtId="164" fontId="21" fillId="0" borderId="10" xfId="42" applyFont="1" applyBorder="1"/>
    <xf numFmtId="164" fontId="20" fillId="33" borderId="12" xfId="42" applyFont="1" applyFill="1" applyBorder="1"/>
    <xf numFmtId="164" fontId="20" fillId="33" borderId="10" xfId="42" applyFont="1" applyFill="1" applyBorder="1"/>
    <xf numFmtId="2" fontId="20" fillId="33" borderId="10" xfId="0" applyNumberFormat="1" applyFont="1" applyFill="1" applyBorder="1"/>
    <xf numFmtId="0" fontId="20" fillId="33" borderId="0" xfId="0" applyFont="1" applyFill="1" applyAlignment="1">
      <alignment horizontal="right"/>
    </xf>
    <xf numFmtId="0" fontId="20" fillId="33" borderId="0" xfId="0" applyFont="1" applyFill="1"/>
    <xf numFmtId="2" fontId="21" fillId="0" borderId="10" xfId="0" applyNumberFormat="1" applyFont="1" applyBorder="1"/>
    <xf numFmtId="4" fontId="20" fillId="33" borderId="0" xfId="0" applyNumberFormat="1" applyFont="1" applyFill="1"/>
    <xf numFmtId="4" fontId="21" fillId="33" borderId="0" xfId="0" applyNumberFormat="1" applyFont="1" applyFill="1"/>
    <xf numFmtId="0" fontId="21" fillId="0" borderId="12" xfId="0" applyFont="1" applyBorder="1"/>
    <xf numFmtId="164" fontId="21" fillId="33" borderId="10" xfId="42" applyFont="1" applyFill="1" applyBorder="1"/>
    <xf numFmtId="0" fontId="21" fillId="33" borderId="12" xfId="0" applyFont="1" applyFill="1" applyBorder="1"/>
    <xf numFmtId="164" fontId="20" fillId="0" borderId="12" xfId="42" applyFont="1" applyBorder="1"/>
    <xf numFmtId="164" fontId="20" fillId="36" borderId="12" xfId="42" applyFont="1" applyFill="1" applyBorder="1"/>
    <xf numFmtId="0" fontId="20" fillId="0" borderId="10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164" fontId="20" fillId="0" borderId="12" xfId="42" applyFont="1" applyBorder="1" applyAlignment="1">
      <alignment horizontal="center"/>
    </xf>
    <xf numFmtId="0" fontId="20" fillId="33" borderId="12" xfId="0" applyFont="1" applyFill="1" applyBorder="1" applyAlignment="1">
      <alignment horizontal="center"/>
    </xf>
    <xf numFmtId="164" fontId="20" fillId="33" borderId="12" xfId="42" applyFont="1" applyFill="1" applyBorder="1" applyAlignment="1">
      <alignment horizontal="center"/>
    </xf>
    <xf numFmtId="0" fontId="21" fillId="40" borderId="10" xfId="0" applyFont="1" applyFill="1" applyBorder="1"/>
    <xf numFmtId="164" fontId="20" fillId="33" borderId="10" xfId="0" applyNumberFormat="1" applyFont="1" applyFill="1" applyBorder="1"/>
    <xf numFmtId="4" fontId="20" fillId="33" borderId="10" xfId="0" applyNumberFormat="1" applyFont="1" applyFill="1" applyBorder="1"/>
    <xf numFmtId="4" fontId="21" fillId="0" borderId="12" xfId="0" applyNumberFormat="1" applyFont="1" applyBorder="1"/>
    <xf numFmtId="0" fontId="20" fillId="40" borderId="12" xfId="0" applyFont="1" applyFill="1" applyBorder="1"/>
    <xf numFmtId="0" fontId="20" fillId="40" borderId="10" xfId="0" applyFont="1" applyFill="1" applyBorder="1"/>
    <xf numFmtId="3" fontId="20" fillId="0" borderId="12" xfId="0" applyNumberFormat="1" applyFont="1" applyBorder="1"/>
    <xf numFmtId="3" fontId="20" fillId="33" borderId="12" xfId="0" applyNumberFormat="1" applyFont="1" applyFill="1" applyBorder="1"/>
    <xf numFmtId="3" fontId="20" fillId="33" borderId="10" xfId="0" applyNumberFormat="1" applyFont="1" applyFill="1" applyBorder="1"/>
    <xf numFmtId="0" fontId="20" fillId="36" borderId="12" xfId="0" applyFont="1" applyFill="1" applyBorder="1"/>
    <xf numFmtId="165" fontId="20" fillId="33" borderId="12" xfId="42" applyNumberFormat="1" applyFont="1" applyFill="1" applyBorder="1"/>
    <xf numFmtId="0" fontId="21" fillId="33" borderId="0" xfId="0" applyFont="1" applyFill="1"/>
    <xf numFmtId="0" fontId="21" fillId="36" borderId="10" xfId="0" applyFont="1" applyFill="1" applyBorder="1"/>
    <xf numFmtId="4" fontId="20" fillId="40" borderId="10" xfId="0" applyNumberFormat="1" applyFont="1" applyFill="1" applyBorder="1"/>
    <xf numFmtId="0" fontId="20" fillId="40" borderId="10" xfId="0" applyFont="1" applyFill="1" applyBorder="1" applyAlignment="1">
      <alignment horizontal="center"/>
    </xf>
    <xf numFmtId="164" fontId="20" fillId="33" borderId="12" xfId="0" applyNumberFormat="1" applyFont="1" applyFill="1" applyBorder="1"/>
    <xf numFmtId="0" fontId="24" fillId="0" borderId="10" xfId="0" applyFont="1" applyBorder="1"/>
    <xf numFmtId="0" fontId="24" fillId="33" borderId="10" xfId="0" applyFont="1" applyFill="1" applyBorder="1"/>
    <xf numFmtId="0" fontId="24" fillId="0" borderId="0" xfId="0" applyFont="1"/>
    <xf numFmtId="0" fontId="24" fillId="33" borderId="0" xfId="0" applyFont="1" applyFill="1"/>
    <xf numFmtId="2" fontId="21" fillId="33" borderId="10" xfId="0" applyNumberFormat="1" applyFont="1" applyFill="1" applyBorder="1"/>
    <xf numFmtId="165" fontId="20" fillId="33" borderId="10" xfId="42" applyNumberFormat="1" applyFont="1" applyFill="1" applyBorder="1"/>
    <xf numFmtId="1" fontId="20" fillId="33" borderId="12" xfId="0" applyNumberFormat="1" applyFont="1" applyFill="1" applyBorder="1"/>
    <xf numFmtId="4" fontId="21" fillId="36" borderId="10" xfId="0" applyNumberFormat="1" applyFont="1" applyFill="1" applyBorder="1"/>
    <xf numFmtId="0" fontId="21" fillId="36" borderId="12" xfId="0" applyFont="1" applyFill="1" applyBorder="1"/>
    <xf numFmtId="4" fontId="21" fillId="36" borderId="12" xfId="0" applyNumberFormat="1" applyFont="1" applyFill="1" applyBorder="1"/>
    <xf numFmtId="4" fontId="20" fillId="36" borderId="12" xfId="0" applyNumberFormat="1" applyFont="1" applyFill="1" applyBorder="1"/>
    <xf numFmtId="165" fontId="20" fillId="0" borderId="10" xfId="0" applyNumberFormat="1" applyFont="1" applyBorder="1"/>
    <xf numFmtId="4" fontId="20" fillId="0" borderId="12" xfId="0" applyNumberFormat="1" applyFont="1" applyBorder="1"/>
    <xf numFmtId="4" fontId="21" fillId="0" borderId="0" xfId="0" applyNumberFormat="1" applyFont="1"/>
    <xf numFmtId="164" fontId="20" fillId="40" borderId="12" xfId="42" applyFont="1" applyFill="1" applyBorder="1"/>
    <xf numFmtId="164" fontId="20" fillId="40" borderId="10" xfId="42" applyFont="1" applyFill="1" applyBorder="1"/>
    <xf numFmtId="0" fontId="20" fillId="33" borderId="11" xfId="0" applyFont="1" applyFill="1" applyBorder="1" applyAlignment="1">
      <alignment horizontal="right"/>
    </xf>
    <xf numFmtId="0" fontId="20" fillId="33" borderId="13" xfId="0" applyFont="1" applyFill="1" applyBorder="1"/>
    <xf numFmtId="0" fontId="20" fillId="33" borderId="11" xfId="0" applyFont="1" applyFill="1" applyBorder="1"/>
    <xf numFmtId="3" fontId="20" fillId="33" borderId="13" xfId="0" applyNumberFormat="1" applyFont="1" applyFill="1" applyBorder="1"/>
    <xf numFmtId="4" fontId="20" fillId="33" borderId="13" xfId="0" applyNumberFormat="1" applyFont="1" applyFill="1" applyBorder="1"/>
    <xf numFmtId="2" fontId="21" fillId="36" borderId="10" xfId="0" applyNumberFormat="1" applyFont="1" applyFill="1" applyBorder="1"/>
    <xf numFmtId="0" fontId="20" fillId="33" borderId="0" xfId="0" applyFont="1" applyFill="1" applyAlignment="1">
      <alignment horizontal="center"/>
    </xf>
    <xf numFmtId="0" fontId="20" fillId="0" borderId="13" xfId="0" applyFont="1" applyBorder="1"/>
    <xf numFmtId="4" fontId="20" fillId="33" borderId="11" xfId="0" applyNumberFormat="1" applyFont="1" applyFill="1" applyBorder="1"/>
    <xf numFmtId="164" fontId="20" fillId="0" borderId="10" xfId="0" applyNumberFormat="1" applyFont="1" applyBorder="1"/>
    <xf numFmtId="1" fontId="20" fillId="33" borderId="10" xfId="0" applyNumberFormat="1" applyFont="1" applyFill="1" applyBorder="1"/>
    <xf numFmtId="0" fontId="18" fillId="33" borderId="12" xfId="0" applyFont="1" applyFill="1" applyBorder="1"/>
    <xf numFmtId="0" fontId="18" fillId="0" borderId="10" xfId="0" applyFont="1" applyBorder="1"/>
    <xf numFmtId="0" fontId="18" fillId="33" borderId="10" xfId="0" applyFont="1" applyFill="1" applyBorder="1"/>
    <xf numFmtId="0" fontId="20" fillId="33" borderId="10" xfId="0" applyFont="1" applyFill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/>
    </xf>
    <xf numFmtId="3" fontId="20" fillId="33" borderId="10" xfId="0" applyNumberFormat="1" applyFont="1" applyFill="1" applyBorder="1" applyAlignment="1">
      <alignment horizontal="center"/>
    </xf>
    <xf numFmtId="166" fontId="20" fillId="0" borderId="10" xfId="0" applyNumberFormat="1" applyFont="1" applyBorder="1"/>
    <xf numFmtId="2" fontId="20" fillId="40" borderId="10" xfId="0" applyNumberFormat="1" applyFont="1" applyFill="1" applyBorder="1"/>
    <xf numFmtId="0" fontId="20" fillId="0" borderId="0" xfId="0" applyFont="1" applyAlignment="1">
      <alignment horizontal="center"/>
    </xf>
    <xf numFmtId="0" fontId="20" fillId="36" borderId="0" xfId="0" applyFont="1" applyFill="1" applyAlignment="1">
      <alignment horizontal="center"/>
    </xf>
    <xf numFmtId="4" fontId="22" fillId="38" borderId="15" xfId="0" applyNumberFormat="1" applyFont="1" applyFill="1" applyBorder="1" applyAlignment="1">
      <alignment horizontal="center" vertical="center" wrapText="1" shrinkToFit="1"/>
    </xf>
    <xf numFmtId="4" fontId="22" fillId="38" borderId="16" xfId="0" applyNumberFormat="1" applyFont="1" applyFill="1" applyBorder="1" applyAlignment="1">
      <alignment horizontal="center" vertical="center" wrapText="1" shrinkToFit="1"/>
    </xf>
    <xf numFmtId="4" fontId="22" fillId="38" borderId="17" xfId="0" applyNumberFormat="1" applyFont="1" applyFill="1" applyBorder="1" applyAlignment="1">
      <alignment horizontal="center" vertical="center" wrapText="1" shrinkToFit="1"/>
    </xf>
    <xf numFmtId="4" fontId="22" fillId="38" borderId="11" xfId="0" applyNumberFormat="1" applyFont="1" applyFill="1" applyBorder="1" applyAlignment="1">
      <alignment horizontal="center" vertical="center" wrapText="1" shrinkToFit="1"/>
    </xf>
    <xf numFmtId="4" fontId="22" fillId="38" borderId="13" xfId="0" applyNumberFormat="1" applyFont="1" applyFill="1" applyBorder="1" applyAlignment="1">
      <alignment horizontal="center" vertical="center" wrapText="1" shrinkToFit="1"/>
    </xf>
    <xf numFmtId="4" fontId="22" fillId="38" borderId="12" xfId="0" applyNumberFormat="1" applyFont="1" applyFill="1" applyBorder="1" applyAlignment="1">
      <alignment horizontal="center" vertical="center" wrapText="1" shrinkToFit="1"/>
    </xf>
    <xf numFmtId="0" fontId="22" fillId="38" borderId="11" xfId="0" applyFont="1" applyFill="1" applyBorder="1" applyAlignment="1">
      <alignment horizontal="center" vertical="center" wrapText="1" shrinkToFit="1"/>
    </xf>
    <xf numFmtId="0" fontId="22" fillId="38" borderId="13" xfId="0" applyFont="1" applyFill="1" applyBorder="1" applyAlignment="1">
      <alignment horizontal="center" vertical="center" wrapText="1" shrinkToFit="1"/>
    </xf>
    <xf numFmtId="0" fontId="22" fillId="38" borderId="12" xfId="0" applyFont="1" applyFill="1" applyBorder="1" applyAlignment="1">
      <alignment horizontal="center" vertical="center" wrapText="1" shrinkToFit="1"/>
    </xf>
    <xf numFmtId="3" fontId="22" fillId="38" borderId="11" xfId="0" applyNumberFormat="1" applyFont="1" applyFill="1" applyBorder="1" applyAlignment="1">
      <alignment horizontal="center" vertical="center" wrapText="1" shrinkToFit="1"/>
    </xf>
    <xf numFmtId="3" fontId="22" fillId="38" borderId="13" xfId="0" applyNumberFormat="1" applyFont="1" applyFill="1" applyBorder="1" applyAlignment="1">
      <alignment horizontal="center" vertical="center" wrapText="1" shrinkToFit="1"/>
    </xf>
    <xf numFmtId="3" fontId="22" fillId="38" borderId="12" xfId="0" applyNumberFormat="1" applyFont="1" applyFill="1" applyBorder="1" applyAlignment="1">
      <alignment horizontal="center" vertical="center" wrapText="1" shrinkToFit="1"/>
    </xf>
    <xf numFmtId="4" fontId="23" fillId="38" borderId="11" xfId="0" applyNumberFormat="1" applyFont="1" applyFill="1" applyBorder="1" applyAlignment="1">
      <alignment horizontal="center" vertical="center" wrapText="1" shrinkToFit="1"/>
    </xf>
    <xf numFmtId="4" fontId="23" fillId="38" borderId="13" xfId="0" applyNumberFormat="1" applyFont="1" applyFill="1" applyBorder="1" applyAlignment="1">
      <alignment horizontal="center" vertical="center" wrapText="1" shrinkToFit="1"/>
    </xf>
    <xf numFmtId="4" fontId="23" fillId="38" borderId="12" xfId="0" applyNumberFormat="1" applyFont="1" applyFill="1" applyBorder="1" applyAlignment="1">
      <alignment horizontal="center" vertical="center" wrapText="1" shrinkToFit="1"/>
    </xf>
    <xf numFmtId="0" fontId="22" fillId="38" borderId="10" xfId="0" applyFont="1" applyFill="1" applyBorder="1" applyAlignment="1">
      <alignment horizontal="center" vertical="center" wrapText="1"/>
    </xf>
    <xf numFmtId="0" fontId="22" fillId="38" borderId="10" xfId="0" applyFont="1" applyFill="1" applyBorder="1" applyAlignment="1">
      <alignment horizontal="center" vertical="center" wrapText="1" shrinkToFit="1"/>
    </xf>
    <xf numFmtId="4" fontId="22" fillId="41" borderId="11" xfId="0" applyNumberFormat="1" applyFont="1" applyFill="1" applyBorder="1" applyAlignment="1">
      <alignment horizontal="center" vertical="center" wrapText="1" shrinkToFit="1"/>
    </xf>
    <xf numFmtId="4" fontId="22" fillId="41" borderId="13" xfId="0" applyNumberFormat="1" applyFont="1" applyFill="1" applyBorder="1" applyAlignment="1">
      <alignment horizontal="center" vertical="center" wrapText="1" shrinkToFit="1"/>
    </xf>
    <xf numFmtId="4" fontId="22" fillId="41" borderId="12" xfId="0" applyNumberFormat="1" applyFont="1" applyFill="1" applyBorder="1" applyAlignment="1">
      <alignment horizontal="center" vertical="center" wrapText="1" shrinkToFit="1"/>
    </xf>
    <xf numFmtId="0" fontId="20" fillId="37" borderId="1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 shrinkToFit="1"/>
    </xf>
    <xf numFmtId="4" fontId="20" fillId="37" borderId="15" xfId="0" applyNumberFormat="1" applyFont="1" applyFill="1" applyBorder="1" applyAlignment="1">
      <alignment horizontal="center" vertical="center" wrapText="1" shrinkToFit="1"/>
    </xf>
    <xf numFmtId="4" fontId="20" fillId="37" borderId="16" xfId="0" applyNumberFormat="1" applyFont="1" applyFill="1" applyBorder="1" applyAlignment="1">
      <alignment horizontal="center" vertical="center" wrapText="1" shrinkToFit="1"/>
    </xf>
    <xf numFmtId="4" fontId="20" fillId="37" borderId="17" xfId="0" applyNumberFormat="1" applyFont="1" applyFill="1" applyBorder="1" applyAlignment="1">
      <alignment horizontal="center" vertical="center" wrapText="1" shrinkToFit="1"/>
    </xf>
    <xf numFmtId="164" fontId="22" fillId="37" borderId="11" xfId="42" applyFont="1" applyFill="1" applyBorder="1" applyAlignment="1">
      <alignment horizontal="center" vertical="top" wrapText="1" shrinkToFit="1"/>
    </xf>
    <xf numFmtId="164" fontId="22" fillId="37" borderId="13" xfId="42" applyFont="1" applyFill="1" applyBorder="1" applyAlignment="1">
      <alignment horizontal="center" vertical="top" wrapText="1" shrinkToFit="1"/>
    </xf>
    <xf numFmtId="164" fontId="22" fillId="37" borderId="12" xfId="42" applyFont="1" applyFill="1" applyBorder="1" applyAlignment="1">
      <alignment horizontal="center" vertical="top" wrapText="1" shrinkToFit="1"/>
    </xf>
    <xf numFmtId="4" fontId="22" fillId="37" borderId="11" xfId="0" applyNumberFormat="1" applyFont="1" applyFill="1" applyBorder="1" applyAlignment="1">
      <alignment horizontal="center" vertical="top" wrapText="1" shrinkToFit="1"/>
    </xf>
    <xf numFmtId="4" fontId="22" fillId="37" borderId="13" xfId="0" applyNumberFormat="1" applyFont="1" applyFill="1" applyBorder="1" applyAlignment="1">
      <alignment horizontal="center" vertical="top" wrapText="1" shrinkToFit="1"/>
    </xf>
    <xf numFmtId="4" fontId="22" fillId="37" borderId="12" xfId="0" applyNumberFormat="1" applyFont="1" applyFill="1" applyBorder="1" applyAlignment="1">
      <alignment horizontal="center" vertical="top" wrapText="1" shrinkToFit="1"/>
    </xf>
    <xf numFmtId="0" fontId="22" fillId="37" borderId="11" xfId="0" applyFont="1" applyFill="1" applyBorder="1" applyAlignment="1">
      <alignment horizontal="center" vertical="top" wrapText="1" shrinkToFit="1"/>
    </xf>
    <xf numFmtId="0" fontId="22" fillId="37" borderId="13" xfId="0" applyFont="1" applyFill="1" applyBorder="1" applyAlignment="1">
      <alignment horizontal="center" vertical="top" wrapText="1" shrinkToFit="1"/>
    </xf>
    <xf numFmtId="0" fontId="22" fillId="37" borderId="12" xfId="0" applyFont="1" applyFill="1" applyBorder="1" applyAlignment="1">
      <alignment horizontal="center" vertical="top" wrapText="1" shrinkToFit="1"/>
    </xf>
    <xf numFmtId="4" fontId="20" fillId="37" borderId="11" xfId="0" applyNumberFormat="1" applyFont="1" applyFill="1" applyBorder="1" applyAlignment="1">
      <alignment horizontal="center" vertical="top" wrapText="1" shrinkToFit="1"/>
    </xf>
    <xf numFmtId="4" fontId="20" fillId="37" borderId="13" xfId="0" applyNumberFormat="1" applyFont="1" applyFill="1" applyBorder="1" applyAlignment="1">
      <alignment horizontal="center" vertical="top" wrapText="1" shrinkToFit="1"/>
    </xf>
    <xf numFmtId="4" fontId="20" fillId="37" borderId="12" xfId="0" applyNumberFormat="1" applyFont="1" applyFill="1" applyBorder="1" applyAlignment="1">
      <alignment horizontal="center" vertical="top" wrapText="1" shrinkToFit="1"/>
    </xf>
    <xf numFmtId="0" fontId="20" fillId="0" borderId="18" xfId="0" applyFont="1" applyBorder="1" applyAlignment="1">
      <alignment horizontal="center"/>
    </xf>
    <xf numFmtId="4" fontId="23" fillId="37" borderId="11" xfId="0" applyNumberFormat="1" applyFont="1" applyFill="1" applyBorder="1" applyAlignment="1">
      <alignment horizontal="center" vertical="top" wrapText="1" shrinkToFit="1"/>
    </xf>
    <xf numFmtId="4" fontId="23" fillId="37" borderId="13" xfId="0" applyNumberFormat="1" applyFont="1" applyFill="1" applyBorder="1" applyAlignment="1">
      <alignment horizontal="center" vertical="top" wrapText="1" shrinkToFit="1"/>
    </xf>
    <xf numFmtId="4" fontId="23" fillId="37" borderId="12" xfId="0" applyNumberFormat="1" applyFont="1" applyFill="1" applyBorder="1" applyAlignment="1">
      <alignment horizontal="center" vertical="top" wrapText="1" shrinkToFit="1"/>
    </xf>
    <xf numFmtId="0" fontId="22" fillId="37" borderId="10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top" wrapText="1" shrinkToFit="1"/>
    </xf>
    <xf numFmtId="0" fontId="20" fillId="0" borderId="13" xfId="0" applyFont="1" applyBorder="1" applyAlignment="1">
      <alignment horizontal="center" vertical="top" wrapText="1" shrinkToFit="1"/>
    </xf>
    <xf numFmtId="0" fontId="20" fillId="0" borderId="12" xfId="0" applyFont="1" applyBorder="1" applyAlignment="1">
      <alignment horizontal="center" vertical="top" wrapText="1" shrinkToFit="1"/>
    </xf>
    <xf numFmtId="0" fontId="20" fillId="33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 shrinkToFit="1"/>
    </xf>
    <xf numFmtId="0" fontId="20" fillId="0" borderId="15" xfId="0" applyFont="1" applyBorder="1" applyAlignment="1">
      <alignment horizontal="center" vertical="center" wrapText="1" shrinkToFit="1"/>
    </xf>
    <xf numFmtId="0" fontId="20" fillId="0" borderId="16" xfId="0" applyFont="1" applyBorder="1" applyAlignment="1">
      <alignment horizontal="center" vertical="center" wrapText="1" shrinkToFit="1"/>
    </xf>
    <xf numFmtId="0" fontId="20" fillId="0" borderId="17" xfId="0" applyFont="1" applyBorder="1" applyAlignment="1">
      <alignment horizontal="center" vertical="center" wrapText="1" shrinkToFit="1"/>
    </xf>
    <xf numFmtId="0" fontId="22" fillId="0" borderId="11" xfId="0" applyFont="1" applyBorder="1" applyAlignment="1">
      <alignment horizontal="center" vertical="top" wrapText="1" shrinkToFit="1"/>
    </xf>
    <xf numFmtId="0" fontId="22" fillId="0" borderId="13" xfId="0" applyFont="1" applyBorder="1" applyAlignment="1">
      <alignment horizontal="center" vertical="top" wrapText="1" shrinkToFit="1"/>
    </xf>
    <xf numFmtId="0" fontId="22" fillId="0" borderId="12" xfId="0" applyFont="1" applyBorder="1" applyAlignment="1">
      <alignment horizontal="center" vertical="top" wrapText="1" shrinkToFit="1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 shrinkToFit="1"/>
    </xf>
    <xf numFmtId="0" fontId="20" fillId="0" borderId="13" xfId="0" applyFont="1" applyBorder="1" applyAlignment="1">
      <alignment horizontal="center" vertical="center" wrapText="1" shrinkToFit="1"/>
    </xf>
    <xf numFmtId="0" fontId="20" fillId="0" borderId="12" xfId="0" applyFont="1" applyBorder="1" applyAlignment="1">
      <alignment horizontal="center" vertical="center" wrapText="1" shrinkToFit="1"/>
    </xf>
    <xf numFmtId="0" fontId="18" fillId="0" borderId="0" xfId="0" applyFont="1" applyAlignment="1">
      <alignment horizontal="center"/>
    </xf>
    <xf numFmtId="0" fontId="20" fillId="0" borderId="14" xfId="0" applyFont="1" applyBorder="1" applyAlignment="1">
      <alignment horizontal="center"/>
    </xf>
  </cellXfs>
  <cellStyles count="43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เซลล์ตรวจสอบ" xfId="13" builtinId="23" customBuiltin="1"/>
    <cellStyle name="เซลล์ที่มีลิงก์" xfId="12" builtinId="24" customBuiltin="1"/>
    <cellStyle name="แย่" xfId="7" builtinId="27" customBuiltin="1"/>
    <cellStyle name="แสดงผล" xfId="10" builtinId="21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ชื่อเรื่อง" xfId="1" builtinId="15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colors>
    <mruColors>
      <color rgb="FFFFEFD1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381000</xdr:colOff>
      <xdr:row>0</xdr:row>
      <xdr:rowOff>125941</xdr:rowOff>
    </xdr:from>
    <xdr:to>
      <xdr:col>15</xdr:col>
      <xdr:colOff>552450</xdr:colOff>
      <xdr:row>3</xdr:row>
      <xdr:rowOff>268816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07863F2-52AD-4B89-9C37-2EBEADDA4EF1}"/>
            </a:ext>
          </a:extLst>
        </xdr:cNvPr>
        <xdr:cNvSpPr>
          <a:spLocks noChangeArrowheads="1"/>
        </xdr:cNvSpPr>
      </xdr:nvSpPr>
      <xdr:spPr bwMode="auto">
        <a:xfrm>
          <a:off x="8053917" y="125941"/>
          <a:ext cx="2161116" cy="10636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50292" rIns="0" bIns="0" anchor="ctr" upright="1"/>
        <a:lstStyle/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</a:t>
          </a: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ผู้รายงาน     นายสุกิติ์ วงศ์โดยหวัง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ตำแหน่ง  เกษตรอำเภศรีสัชนาลัย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02%20&#3624;&#3619;&#3637;&#3626;&#3633;&#3594;&#3609;&#3634;&#3621;&#3633;&#3618;%20&#3617;&#3636;.&#3618;.67.xlsx" TargetMode="External"/><Relationship Id="rId1" Type="http://schemas.openxmlformats.org/officeDocument/2006/relationships/externalLinkPath" Target="02%20&#3624;&#3619;&#3637;&#3626;&#3633;&#3594;&#3609;&#3634;&#3621;&#3633;&#3618;%20&#3617;&#3636;.&#3618;.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อ.ไม้ผล"/>
      <sheetName val="รต .ไม้ผล ไม้ยืนต้น"/>
      <sheetName val="ต.แม่สิน"/>
      <sheetName val="ต.แม่สำ"/>
      <sheetName val="ต.ป่างิ้ว"/>
      <sheetName val="ต.หาดเสี้ยว"/>
      <sheetName val="ต.บ้านตึก"/>
      <sheetName val="ต.หนองอ้อ"/>
      <sheetName val="ต.ดงคู่"/>
      <sheetName val="ต.บ้านแก่ง"/>
      <sheetName val="ต.ศรีสัชฯ"/>
      <sheetName val="ต.ท่าชัย"/>
      <sheetName val="ต.สารจิตร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46">
          <cell r="B146">
            <v>1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13</v>
          </cell>
          <cell r="H146">
            <v>0</v>
          </cell>
          <cell r="I146">
            <v>0</v>
          </cell>
          <cell r="J146">
            <v>13</v>
          </cell>
          <cell r="K146">
            <v>13</v>
          </cell>
          <cell r="L146">
            <v>0</v>
          </cell>
          <cell r="M146" t="str">
            <v>ผลสด</v>
          </cell>
          <cell r="N146">
            <v>0</v>
          </cell>
          <cell r="O146" t="e">
            <v>#DIV/0!</v>
          </cell>
          <cell r="P146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"/>
  <sheetViews>
    <sheetView topLeftCell="A45" zoomScale="98" zoomScaleNormal="98" zoomScalePageLayoutView="90" workbookViewId="0">
      <selection activeCell="T54" sqref="T54"/>
    </sheetView>
  </sheetViews>
  <sheetFormatPr defaultRowHeight="15"/>
  <cols>
    <col min="1" max="1" width="11.7109375" style="5" customWidth="1"/>
    <col min="2" max="2" width="12.140625" customWidth="1"/>
    <col min="3" max="3" width="13.85546875" customWidth="1"/>
    <col min="4" max="4" width="9.28515625" customWidth="1"/>
    <col min="5" max="5" width="6.140625" customWidth="1"/>
    <col min="6" max="6" width="15" customWidth="1"/>
    <col min="7" max="7" width="13" customWidth="1"/>
    <col min="8" max="8" width="9.28515625" customWidth="1"/>
    <col min="9" max="9" width="10.28515625" customWidth="1"/>
    <col min="10" max="10" width="13.85546875" customWidth="1"/>
    <col min="11" max="11" width="13.85546875" style="4" customWidth="1"/>
    <col min="12" max="12" width="12.140625" customWidth="1"/>
    <col min="13" max="13" width="9.28515625" bestFit="1" customWidth="1"/>
    <col min="14" max="14" width="15.85546875" style="6" customWidth="1"/>
    <col min="15" max="15" width="10.28515625" customWidth="1"/>
    <col min="16" max="16" width="9.28515625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137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162" t="s">
        <v>90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</row>
    <row r="4" spans="1:16" ht="24">
      <c r="A4" s="11"/>
      <c r="B4" s="12"/>
      <c r="C4" s="13"/>
      <c r="D4" s="13"/>
      <c r="E4" s="13"/>
      <c r="F4" s="13"/>
      <c r="G4" s="13"/>
      <c r="H4" s="13"/>
      <c r="I4" s="13"/>
      <c r="J4" s="13"/>
      <c r="K4" s="14"/>
      <c r="L4" s="15"/>
      <c r="M4" s="16"/>
      <c r="N4" s="17"/>
      <c r="O4" s="15"/>
      <c r="P4" s="15"/>
    </row>
    <row r="5" spans="1:16" ht="21.75">
      <c r="A5" s="178" t="s">
        <v>26</v>
      </c>
      <c r="B5" s="179" t="s">
        <v>20</v>
      </c>
      <c r="C5" s="163" t="s">
        <v>40</v>
      </c>
      <c r="D5" s="164"/>
      <c r="E5" s="164"/>
      <c r="F5" s="165"/>
      <c r="G5" s="163" t="s">
        <v>41</v>
      </c>
      <c r="H5" s="164"/>
      <c r="I5" s="164"/>
      <c r="J5" s="165"/>
      <c r="K5" s="180" t="s">
        <v>42</v>
      </c>
      <c r="L5" s="166" t="s">
        <v>43</v>
      </c>
      <c r="M5" s="169" t="s">
        <v>44</v>
      </c>
      <c r="N5" s="172" t="s">
        <v>45</v>
      </c>
      <c r="O5" s="166" t="s">
        <v>46</v>
      </c>
      <c r="P5" s="166" t="s">
        <v>21</v>
      </c>
    </row>
    <row r="6" spans="1:16">
      <c r="A6" s="178"/>
      <c r="B6" s="179"/>
      <c r="C6" s="175" t="s">
        <v>47</v>
      </c>
      <c r="D6" s="175" t="s">
        <v>48</v>
      </c>
      <c r="E6" s="175" t="s">
        <v>49</v>
      </c>
      <c r="F6" s="175" t="s">
        <v>50</v>
      </c>
      <c r="G6" s="175" t="s">
        <v>51</v>
      </c>
      <c r="H6" s="175" t="s">
        <v>52</v>
      </c>
      <c r="I6" s="175" t="s">
        <v>49</v>
      </c>
      <c r="J6" s="175" t="s">
        <v>53</v>
      </c>
      <c r="K6" s="181"/>
      <c r="L6" s="167"/>
      <c r="M6" s="170"/>
      <c r="N6" s="173"/>
      <c r="O6" s="167"/>
      <c r="P6" s="167"/>
    </row>
    <row r="7" spans="1:16">
      <c r="A7" s="178"/>
      <c r="B7" s="179"/>
      <c r="C7" s="176"/>
      <c r="D7" s="176"/>
      <c r="E7" s="176"/>
      <c r="F7" s="176"/>
      <c r="G7" s="176"/>
      <c r="H7" s="176"/>
      <c r="I7" s="176"/>
      <c r="J7" s="176"/>
      <c r="K7" s="181"/>
      <c r="L7" s="167"/>
      <c r="M7" s="170"/>
      <c r="N7" s="173"/>
      <c r="O7" s="167"/>
      <c r="P7" s="167"/>
    </row>
    <row r="8" spans="1:16">
      <c r="A8" s="178"/>
      <c r="B8" s="179"/>
      <c r="C8" s="177"/>
      <c r="D8" s="177"/>
      <c r="E8" s="177"/>
      <c r="F8" s="177"/>
      <c r="G8" s="177"/>
      <c r="H8" s="177"/>
      <c r="I8" s="177"/>
      <c r="J8" s="177"/>
      <c r="K8" s="182"/>
      <c r="L8" s="168"/>
      <c r="M8" s="171"/>
      <c r="N8" s="174"/>
      <c r="O8" s="168"/>
      <c r="P8" s="168"/>
    </row>
    <row r="9" spans="1:16" ht="24">
      <c r="A9" s="18" t="s">
        <v>0</v>
      </c>
      <c r="B9" s="19">
        <f>'รต .ไม้ผล ไม้ยืนต้น'!B43</f>
        <v>2</v>
      </c>
      <c r="C9" s="19">
        <f>'รต .ไม้ผล ไม้ยืนต้น'!C43</f>
        <v>2</v>
      </c>
      <c r="D9" s="19">
        <f>'รต .ไม้ผล ไม้ยืนต้น'!D43</f>
        <v>0</v>
      </c>
      <c r="E9" s="19">
        <f>'รต .ไม้ผล ไม้ยืนต้น'!E43</f>
        <v>0</v>
      </c>
      <c r="F9" s="19">
        <f>'รต .ไม้ผล ไม้ยืนต้น'!F43</f>
        <v>2</v>
      </c>
      <c r="G9" s="19">
        <f>'รต .ไม้ผล ไม้ยืนต้น'!G43</f>
        <v>2</v>
      </c>
      <c r="H9" s="19">
        <f>'รต .ไม้ผล ไม้ยืนต้น'!H43</f>
        <v>0</v>
      </c>
      <c r="I9" s="19">
        <f>'รต .ไม้ผล ไม้ยืนต้น'!I43</f>
        <v>0</v>
      </c>
      <c r="J9" s="19">
        <f>'รต .ไม้ผล ไม้ยืนต้น'!J43</f>
        <v>2</v>
      </c>
      <c r="K9" s="19">
        <f>'รต .ไม้ผล ไม้ยืนต้น'!K43</f>
        <v>4</v>
      </c>
      <c r="L9" s="19">
        <f>'รต .ไม้ผล ไม้ยืนต้น'!L43</f>
        <v>0</v>
      </c>
      <c r="M9" s="19" t="str">
        <f>'รต .ไม้ผล ไม้ยืนต้น'!M43</f>
        <v>ผลสด</v>
      </c>
      <c r="N9" s="19">
        <f>'รต .ไม้ผล ไม้ยืนต้น'!N43</f>
        <v>0</v>
      </c>
      <c r="O9" s="19" t="e">
        <f>'รต .ไม้ผล ไม้ยืนต้น'!O43</f>
        <v>#DIV/0!</v>
      </c>
      <c r="P9" s="19">
        <f>'รต .ไม้ผล ไม้ยืนต้น'!P43</f>
        <v>0</v>
      </c>
    </row>
    <row r="10" spans="1:16" ht="24">
      <c r="A10" s="18" t="s">
        <v>1</v>
      </c>
      <c r="B10" s="19">
        <f>'รต .ไม้ผล ไม้ยืนต้น'!B20</f>
        <v>633</v>
      </c>
      <c r="C10" s="19">
        <f>'รต .ไม้ผล ไม้ยืนต้น'!C20</f>
        <v>436</v>
      </c>
      <c r="D10" s="19">
        <f>'รต .ไม้ผล ไม้ยืนต้น'!D20</f>
        <v>0</v>
      </c>
      <c r="E10" s="19">
        <f>'รต .ไม้ผล ไม้ยืนต้น'!E20</f>
        <v>0</v>
      </c>
      <c r="F10" s="19">
        <f>'รต .ไม้ผล ไม้ยืนต้น'!F20</f>
        <v>436</v>
      </c>
      <c r="G10" s="19">
        <f>'รต .ไม้ผล ไม้ยืนต้น'!G20</f>
        <v>1171.75</v>
      </c>
      <c r="H10" s="19">
        <f>'รต .ไม้ผล ไม้ยืนต้น'!H20</f>
        <v>0</v>
      </c>
      <c r="I10" s="19">
        <f>'รต .ไม้ผล ไม้ยืนต้น'!I20</f>
        <v>0</v>
      </c>
      <c r="J10" s="19">
        <f>'รต .ไม้ผล ไม้ยืนต้น'!J20</f>
        <v>1171.75</v>
      </c>
      <c r="K10" s="20">
        <f>'รต .ไม้ผล ไม้ยืนต้น'!K20</f>
        <v>1607.75</v>
      </c>
      <c r="L10" s="19">
        <f>'รต .ไม้ผล ไม้ยืนต้น'!L20</f>
        <v>157</v>
      </c>
      <c r="M10" s="19" t="str">
        <f>'รต .ไม้ผล ไม้ยืนต้น'!M20</f>
        <v>ผลสด</v>
      </c>
      <c r="N10" s="21">
        <f>'รต .ไม้ผล ไม้ยืนต้น'!N20</f>
        <v>120200</v>
      </c>
      <c r="O10" s="22">
        <f>'รต .ไม้ผล ไม้ยืนต้น'!O20</f>
        <v>765.60509554140128</v>
      </c>
      <c r="P10" s="22">
        <f>'รต .ไม้ผล ไม้ยืนต้น'!P20</f>
        <v>6</v>
      </c>
    </row>
    <row r="11" spans="1:16" ht="48">
      <c r="A11" s="18" t="s">
        <v>107</v>
      </c>
      <c r="B11" s="23">
        <f>'รต .ไม้ผล ไม้ยืนต้น'!B66</f>
        <v>2</v>
      </c>
      <c r="C11" s="23">
        <f>'รต .ไม้ผล ไม้ยืนต้น'!C66</f>
        <v>5</v>
      </c>
      <c r="D11" s="23">
        <f>'รต .ไม้ผล ไม้ยืนต้น'!D66</f>
        <v>0</v>
      </c>
      <c r="E11" s="23">
        <f>'รต .ไม้ผล ไม้ยืนต้น'!E66</f>
        <v>0</v>
      </c>
      <c r="F11" s="23">
        <f>'รต .ไม้ผล ไม้ยืนต้น'!F66</f>
        <v>5</v>
      </c>
      <c r="G11" s="23">
        <f>'รต .ไม้ผล ไม้ยืนต้น'!G66</f>
        <v>3</v>
      </c>
      <c r="H11" s="23">
        <f>'รต .ไม้ผล ไม้ยืนต้น'!H66</f>
        <v>0</v>
      </c>
      <c r="I11" s="23">
        <f>'รต .ไม้ผล ไม้ยืนต้น'!I66</f>
        <v>0</v>
      </c>
      <c r="J11" s="23">
        <f>'รต .ไม้ผล ไม้ยืนต้น'!J66</f>
        <v>3</v>
      </c>
      <c r="K11" s="19">
        <f>'รต .ไม้ผล ไม้ยืนต้น'!K66</f>
        <v>8</v>
      </c>
      <c r="L11" s="23">
        <f>'รต .ไม้ผล ไม้ยืนต้น'!L66</f>
        <v>0</v>
      </c>
      <c r="M11" s="23">
        <f>'รต .ไม้ผล ไม้ยืนต้น'!M66</f>
        <v>0</v>
      </c>
      <c r="N11" s="24">
        <f>'รต .ไม้ผล ไม้ยืนต้น'!N66</f>
        <v>0</v>
      </c>
      <c r="O11" s="25" t="e">
        <f>'รต .ไม้ผล ไม้ยืนต้น'!O66</f>
        <v>#DIV/0!</v>
      </c>
      <c r="P11" s="25">
        <f>'รต .ไม้ผล ไม้ยืนต้น'!P66</f>
        <v>0</v>
      </c>
    </row>
    <row r="12" spans="1:16" ht="24">
      <c r="A12" s="18" t="s">
        <v>3</v>
      </c>
      <c r="B12" s="23">
        <f>'รต .ไม้ผล ไม้ยืนต้น'!B88</f>
        <v>441</v>
      </c>
      <c r="C12" s="19">
        <f>'รต .ไม้ผล ไม้ยืนต้น'!C88</f>
        <v>274</v>
      </c>
      <c r="D12" s="19">
        <f>'รต .ไม้ผล ไม้ยืนต้น'!D88</f>
        <v>0</v>
      </c>
      <c r="E12" s="19">
        <f>'รต .ไม้ผล ไม้ยืนต้น'!E88</f>
        <v>0</v>
      </c>
      <c r="F12" s="19">
        <f>'รต .ไม้ผล ไม้ยืนต้น'!F88</f>
        <v>274</v>
      </c>
      <c r="G12" s="20">
        <f>'รต .ไม้ผล ไม้ยืนต้น'!G88</f>
        <v>1524</v>
      </c>
      <c r="H12" s="19">
        <f>'รต .ไม้ผล ไม้ยืนต้น'!H88</f>
        <v>0</v>
      </c>
      <c r="I12" s="19">
        <f>'รต .ไม้ผล ไม้ยืนต้น'!I88</f>
        <v>0</v>
      </c>
      <c r="J12" s="20">
        <f>'รต .ไม้ผล ไม้ยืนต้น'!J88</f>
        <v>1524</v>
      </c>
      <c r="K12" s="20">
        <f>'รต .ไม้ผล ไม้ยืนต้น'!K88</f>
        <v>1798</v>
      </c>
      <c r="L12" s="19">
        <f>'รต .ไม้ผล ไม้ยืนต้น'!L88</f>
        <v>0</v>
      </c>
      <c r="M12" s="19">
        <f>'รต .ไม้ผล ไม้ยืนต้น'!M88</f>
        <v>0</v>
      </c>
      <c r="N12" s="21">
        <f>'รต .ไม้ผล ไม้ยืนต้น'!N88</f>
        <v>0</v>
      </c>
      <c r="O12" s="22" t="e">
        <f>'รต .ไม้ผล ไม้ยืนต้น'!O88</f>
        <v>#DIV/0!</v>
      </c>
      <c r="P12" s="22">
        <f>'รต .ไม้ผล ไม้ยืนต้น'!P88</f>
        <v>0</v>
      </c>
    </row>
    <row r="13" spans="1:16" ht="48">
      <c r="A13" s="18" t="s">
        <v>27</v>
      </c>
      <c r="B13" s="26">
        <f>'รต .ไม้ผล ไม้ยืนต้น'!B111</f>
        <v>1689</v>
      </c>
      <c r="C13" s="26">
        <f>'รต .ไม้ผล ไม้ยืนต้น'!C111</f>
        <v>10434.5</v>
      </c>
      <c r="D13" s="26">
        <f>'รต .ไม้ผล ไม้ยืนต้น'!D111</f>
        <v>17</v>
      </c>
      <c r="E13" s="26">
        <f>'รต .ไม้ผล ไม้ยืนต้น'!E111</f>
        <v>0</v>
      </c>
      <c r="F13" s="26">
        <f>'รต .ไม้ผล ไม้ยืนต้น'!F111</f>
        <v>10451.5</v>
      </c>
      <c r="G13" s="26">
        <f>'รต .ไม้ผล ไม้ยืนต้น'!G111</f>
        <v>11523.5</v>
      </c>
      <c r="H13" s="26">
        <f>'รต .ไม้ผล ไม้ยืนต้น'!H111</f>
        <v>0</v>
      </c>
      <c r="I13" s="26">
        <f>'รต .ไม้ผล ไม้ยืนต้น'!I111</f>
        <v>0</v>
      </c>
      <c r="J13" s="26">
        <f>'รต .ไม้ผล ไม้ยืนต้น'!J111</f>
        <v>11523.5</v>
      </c>
      <c r="K13" s="26">
        <f>'รต .ไม้ผล ไม้ยืนต้น'!K111</f>
        <v>21975</v>
      </c>
      <c r="L13" s="26">
        <f>'รต .ไม้ผล ไม้ยืนต้น'!L111</f>
        <v>0</v>
      </c>
      <c r="M13" s="26">
        <f>'รต .ไม้ผล ไม้ยืนต้น'!M111</f>
        <v>0</v>
      </c>
      <c r="N13" s="26">
        <f>'รต .ไม้ผล ไม้ยืนต้น'!N111</f>
        <v>0</v>
      </c>
      <c r="O13" s="26" t="e">
        <f>'รต .ไม้ผล ไม้ยืนต้น'!O111</f>
        <v>#DIV/0!</v>
      </c>
      <c r="P13" s="26">
        <f>'รต .ไม้ผล ไม้ยืนต้น'!P111</f>
        <v>0</v>
      </c>
    </row>
    <row r="14" spans="1:16" ht="48">
      <c r="A14" s="18" t="s">
        <v>28</v>
      </c>
      <c r="B14" s="23">
        <f>'รต .ไม้ผล ไม้ยืนต้น'!B134</f>
        <v>18</v>
      </c>
      <c r="C14" s="19">
        <f>'รต .ไม้ผล ไม้ยืนต้น'!C134</f>
        <v>0</v>
      </c>
      <c r="D14" s="23">
        <f>'รต .ไม้ผล ไม้ยืนต้น'!D134</f>
        <v>0</v>
      </c>
      <c r="E14" s="23">
        <f>'รต .ไม้ผล ไม้ยืนต้น'!E134</f>
        <v>0</v>
      </c>
      <c r="F14" s="23">
        <f>'รต .ไม้ผล ไม้ยืนต้น'!F134</f>
        <v>0</v>
      </c>
      <c r="G14" s="23">
        <f>'รต .ไม้ผล ไม้ยืนต้น'!G134</f>
        <v>40</v>
      </c>
      <c r="H14" s="23">
        <f>'รต .ไม้ผล ไม้ยืนต้น'!H134</f>
        <v>0</v>
      </c>
      <c r="I14" s="23">
        <f>'รต .ไม้ผล ไม้ยืนต้น'!I134</f>
        <v>0</v>
      </c>
      <c r="J14" s="23">
        <f>'รต .ไม้ผล ไม้ยืนต้น'!J134</f>
        <v>40</v>
      </c>
      <c r="K14" s="19">
        <f>'รต .ไม้ผล ไม้ยืนต้น'!K134</f>
        <v>40</v>
      </c>
      <c r="L14" s="23">
        <f>'รต .ไม้ผล ไม้ยืนต้น'!L134</f>
        <v>0</v>
      </c>
      <c r="M14" s="23">
        <f>'รต .ไม้ผล ไม้ยืนต้น'!M134</f>
        <v>0</v>
      </c>
      <c r="N14" s="24">
        <f>'รต .ไม้ผล ไม้ยืนต้น'!N134</f>
        <v>0</v>
      </c>
      <c r="O14" s="25" t="e">
        <f>'รต .ไม้ผล ไม้ยืนต้น'!O134</f>
        <v>#DIV/0!</v>
      </c>
      <c r="P14" s="25">
        <f>'รต .ไม้ผล ไม้ยืนต้น'!P134</f>
        <v>0</v>
      </c>
    </row>
    <row r="15" spans="1:16" ht="24">
      <c r="A15" s="27" t="s">
        <v>4</v>
      </c>
      <c r="B15" s="23">
        <f>'รต .ไม้ผล ไม้ยืนต้น'!B157</f>
        <v>4</v>
      </c>
      <c r="C15" s="19">
        <f>'รต .ไม้ผล ไม้ยืนต้น'!C157</f>
        <v>9</v>
      </c>
      <c r="D15" s="23">
        <f>'รต .ไม้ผล ไม้ยืนต้น'!D157</f>
        <v>0</v>
      </c>
      <c r="E15" s="23">
        <f>'รต .ไม้ผล ไม้ยืนต้น'!E157</f>
        <v>0</v>
      </c>
      <c r="F15" s="23">
        <f>'รต .ไม้ผล ไม้ยืนต้น'!F157</f>
        <v>9</v>
      </c>
      <c r="G15" s="23">
        <f>'รต .ไม้ผล ไม้ยืนต้น'!G157</f>
        <v>0</v>
      </c>
      <c r="H15" s="23">
        <f>'รต .ไม้ผล ไม้ยืนต้น'!H157</f>
        <v>0</v>
      </c>
      <c r="I15" s="23">
        <f>'รต .ไม้ผล ไม้ยืนต้น'!I157</f>
        <v>0</v>
      </c>
      <c r="J15" s="23">
        <f>'รต .ไม้ผล ไม้ยืนต้น'!J157</f>
        <v>0</v>
      </c>
      <c r="K15" s="19">
        <f>'รต .ไม้ผล ไม้ยืนต้น'!K157</f>
        <v>9</v>
      </c>
      <c r="L15" s="23">
        <f>'รต .ไม้ผล ไม้ยืนต้น'!L157</f>
        <v>0</v>
      </c>
      <c r="M15" s="23">
        <f>'รต .ไม้ผล ไม้ยืนต้น'!M157</f>
        <v>0</v>
      </c>
      <c r="N15" s="24">
        <f>'รต .ไม้ผล ไม้ยืนต้น'!N157</f>
        <v>0</v>
      </c>
      <c r="O15" s="25" t="e">
        <f>'รต .ไม้ผล ไม้ยืนต้น'!O157</f>
        <v>#DIV/0!</v>
      </c>
      <c r="P15" s="25">
        <f>'รต .ไม้ผล ไม้ยืนต้น'!P157</f>
        <v>0</v>
      </c>
    </row>
    <row r="16" spans="1:16" ht="24">
      <c r="A16" s="18" t="s">
        <v>5</v>
      </c>
      <c r="B16" s="23">
        <f>'รต .ไม้ผล ไม้ยืนต้น'!B180</f>
        <v>3</v>
      </c>
      <c r="C16" s="19">
        <f>'รต .ไม้ผล ไม้ยืนต้น'!C180</f>
        <v>8</v>
      </c>
      <c r="D16" s="23">
        <f>'รต .ไม้ผล ไม้ยืนต้น'!D180</f>
        <v>0</v>
      </c>
      <c r="E16" s="23">
        <f>'รต .ไม้ผล ไม้ยืนต้น'!E180</f>
        <v>0</v>
      </c>
      <c r="F16" s="23">
        <f>'รต .ไม้ผล ไม้ยืนต้น'!F180</f>
        <v>8</v>
      </c>
      <c r="G16" s="23">
        <f>'รต .ไม้ผล ไม้ยืนต้น'!G180</f>
        <v>0</v>
      </c>
      <c r="H16" s="23">
        <f>'รต .ไม้ผล ไม้ยืนต้น'!H180</f>
        <v>0</v>
      </c>
      <c r="I16" s="23">
        <f>'รต .ไม้ผล ไม้ยืนต้น'!I180</f>
        <v>0</v>
      </c>
      <c r="J16" s="23">
        <f>'รต .ไม้ผล ไม้ยืนต้น'!J180</f>
        <v>0</v>
      </c>
      <c r="K16" s="19">
        <f>'รต .ไม้ผล ไม้ยืนต้น'!K180</f>
        <v>8</v>
      </c>
      <c r="L16" s="23">
        <f>'รต .ไม้ผล ไม้ยืนต้น'!L180</f>
        <v>0</v>
      </c>
      <c r="M16" s="23">
        <f>'รต .ไม้ผล ไม้ยืนต้น'!M180</f>
        <v>0</v>
      </c>
      <c r="N16" s="24">
        <f>'รต .ไม้ผล ไม้ยืนต้น'!N180</f>
        <v>0</v>
      </c>
      <c r="O16" s="25" t="e">
        <f>'รต .ไม้ผล ไม้ยืนต้น'!O180</f>
        <v>#DIV/0!</v>
      </c>
      <c r="P16" s="25">
        <f>'รต .ไม้ผล ไม้ยืนต้น'!P180</f>
        <v>0</v>
      </c>
    </row>
    <row r="17" spans="1:16" ht="24">
      <c r="A17" s="18" t="s">
        <v>6</v>
      </c>
      <c r="B17" s="23">
        <f>'รต .ไม้ผล ไม้ยืนต้น'!B203</f>
        <v>1089</v>
      </c>
      <c r="C17" s="20">
        <f>'รต .ไม้ผล ไม้ยืนต้น'!C203</f>
        <v>2422</v>
      </c>
      <c r="D17" s="22">
        <f>'รต .ไม้ผล ไม้ยืนต้น'!D203</f>
        <v>0</v>
      </c>
      <c r="E17" s="19">
        <f>'รต .ไม้ผล ไม้ยืนต้น'!E203</f>
        <v>0</v>
      </c>
      <c r="F17" s="20">
        <f>'รต .ไม้ผล ไม้ยืนต้น'!F203</f>
        <v>2422</v>
      </c>
      <c r="G17" s="20">
        <f>'รต .ไม้ผล ไม้ยืนต้น'!G203</f>
        <v>1789.25</v>
      </c>
      <c r="H17" s="19">
        <f>'รต .ไม้ผล ไม้ยืนต้น'!H203</f>
        <v>0</v>
      </c>
      <c r="I17" s="19">
        <f>'รต .ไม้ผล ไม้ยืนต้น'!I203</f>
        <v>0</v>
      </c>
      <c r="J17" s="20">
        <f>'รต .ไม้ผล ไม้ยืนต้น'!J203</f>
        <v>1789.25</v>
      </c>
      <c r="K17" s="20">
        <f>'รต .ไม้ผล ไม้ยืนต้น'!K203</f>
        <v>4211.25</v>
      </c>
      <c r="L17" s="19">
        <f>'รต .ไม้ผล ไม้ยืนต้น'!L203</f>
        <v>654</v>
      </c>
      <c r="M17" s="19" t="s">
        <v>82</v>
      </c>
      <c r="N17" s="21">
        <f>'รต .ไม้ผล ไม้ยืนต้น'!N203</f>
        <v>334400</v>
      </c>
      <c r="O17" s="22">
        <f>'รต .ไม้ผล ไม้ยืนต้น'!O203</f>
        <v>511.31498470948014</v>
      </c>
      <c r="P17" s="25">
        <f>'รต .ไม้ผล ไม้ยืนต้น'!P203</f>
        <v>25</v>
      </c>
    </row>
    <row r="18" spans="1:16" ht="48">
      <c r="A18" s="18" t="s">
        <v>7</v>
      </c>
      <c r="B18" s="23">
        <f>'รต .ไม้ผล ไม้ยืนต้น'!B226</f>
        <v>38</v>
      </c>
      <c r="C18" s="19">
        <f>'รต .ไม้ผล ไม้ยืนต้น'!C226</f>
        <v>19</v>
      </c>
      <c r="D18" s="19">
        <f>'รต .ไม้ผล ไม้ยืนต้น'!D226</f>
        <v>0</v>
      </c>
      <c r="E18" s="19">
        <f>'รต .ไม้ผล ไม้ยืนต้น'!E226</f>
        <v>0</v>
      </c>
      <c r="F18" s="19">
        <f>'รต .ไม้ผล ไม้ยืนต้น'!F226</f>
        <v>19</v>
      </c>
      <c r="G18" s="19">
        <f>'รต .ไม้ผล ไม้ยืนต้น'!G226</f>
        <v>277</v>
      </c>
      <c r="H18" s="23">
        <f>'รต .ไม้ผล ไม้ยืนต้น'!H226</f>
        <v>0</v>
      </c>
      <c r="I18" s="23">
        <f>'รต .ไม้ผล ไม้ยืนต้น'!I226</f>
        <v>0</v>
      </c>
      <c r="J18" s="23">
        <f>'รต .ไม้ผล ไม้ยืนต้น'!J226</f>
        <v>277</v>
      </c>
      <c r="K18" s="19">
        <f>'รต .ไม้ผล ไม้ยืนต้น'!K226</f>
        <v>296</v>
      </c>
      <c r="L18" s="23">
        <f>'รต .ไม้ผล ไม้ยืนต้น'!L226</f>
        <v>269</v>
      </c>
      <c r="M18" s="23" t="str">
        <f>'รต .ไม้ผล ไม้ยืนต้น'!M226</f>
        <v>ผลสด</v>
      </c>
      <c r="N18" s="24">
        <f>'รต .ไม้ผล ไม้ยืนต้น'!N226</f>
        <v>26500</v>
      </c>
      <c r="O18" s="22">
        <f>'รต .ไม้ผล ไม้ยืนต้น'!O226</f>
        <v>98.513011152416354</v>
      </c>
      <c r="P18" s="25">
        <f>'รต .ไม้ผล ไม้ยืนต้น'!P226</f>
        <v>16.25</v>
      </c>
    </row>
    <row r="19" spans="1:16" ht="24">
      <c r="A19" s="18" t="s">
        <v>9</v>
      </c>
      <c r="B19" s="23">
        <f>'รต .ไม้ผล ไม้ยืนต้น'!B249</f>
        <v>163</v>
      </c>
      <c r="C19" s="23">
        <f>'รต .ไม้ผล ไม้ยืนต้น'!C249</f>
        <v>53</v>
      </c>
      <c r="D19" s="23">
        <f>'รต .ไม้ผล ไม้ยืนต้น'!D249</f>
        <v>60</v>
      </c>
      <c r="E19" s="23">
        <f>'รต .ไม้ผล ไม้ยืนต้น'!E249</f>
        <v>0</v>
      </c>
      <c r="F19" s="19">
        <f>'รต .ไม้ผล ไม้ยืนต้น'!F249</f>
        <v>113</v>
      </c>
      <c r="G19" s="19">
        <f>'รต .ไม้ผล ไม้ยืนต้น'!G249</f>
        <v>469</v>
      </c>
      <c r="H19" s="19">
        <f>'รต .ไม้ผล ไม้ยืนต้น'!H249</f>
        <v>0</v>
      </c>
      <c r="I19" s="19">
        <f>'รต .ไม้ผล ไม้ยืนต้น'!I249</f>
        <v>0</v>
      </c>
      <c r="J19" s="19">
        <f>'รต .ไม้ผล ไม้ยืนต้น'!J249</f>
        <v>469</v>
      </c>
      <c r="K19" s="19">
        <f>'รต .ไม้ผล ไม้ยืนต้น'!K249</f>
        <v>582</v>
      </c>
      <c r="L19" s="23">
        <f>'รต .ไม้ผล ไม้ยืนต้น'!L249</f>
        <v>70</v>
      </c>
      <c r="M19" s="23" t="str">
        <f>'รต .ไม้ผล ไม้ยืนต้น'!M249</f>
        <v>ผลสด</v>
      </c>
      <c r="N19" s="24">
        <f>'รต .ไม้ผล ไม้ยืนต้น'!N249</f>
        <v>31700</v>
      </c>
      <c r="O19" s="25">
        <f>'รต .ไม้ผล ไม้ยืนต้น'!O249</f>
        <v>452.85714285714283</v>
      </c>
      <c r="P19" s="25">
        <f>'รต .ไม้ผล ไม้ยืนต้น'!P249</f>
        <v>20</v>
      </c>
    </row>
    <row r="20" spans="1:16" ht="24">
      <c r="A20" s="18" t="s">
        <v>8</v>
      </c>
      <c r="B20" s="23">
        <f>'รต .ไม้ผล ไม้ยืนต้น'!B272</f>
        <v>255</v>
      </c>
      <c r="C20" s="23">
        <f>'รต .ไม้ผล ไม้ยืนต้น'!C272</f>
        <v>229</v>
      </c>
      <c r="D20" s="23">
        <f>'รต .ไม้ผล ไม้ยืนต้น'!D272</f>
        <v>0</v>
      </c>
      <c r="E20" s="23">
        <f>'รต .ไม้ผล ไม้ยืนต้น'!E272</f>
        <v>0</v>
      </c>
      <c r="F20" s="19">
        <f>'รต .ไม้ผล ไม้ยืนต้น'!F272</f>
        <v>229</v>
      </c>
      <c r="G20" s="19">
        <f>'รต .ไม้ผล ไม้ยืนต้น'!G272</f>
        <v>437</v>
      </c>
      <c r="H20" s="23">
        <f>'รต .ไม้ผล ไม้ยืนต้น'!H272</f>
        <v>0</v>
      </c>
      <c r="I20" s="23">
        <f>'รต .ไม้ผล ไม้ยืนต้น'!I272</f>
        <v>0</v>
      </c>
      <c r="J20" s="23">
        <f>'รต .ไม้ผล ไม้ยืนต้น'!J272</f>
        <v>437</v>
      </c>
      <c r="K20" s="19">
        <f>'รต .ไม้ผล ไม้ยืนต้น'!K272</f>
        <v>666</v>
      </c>
      <c r="L20" s="19">
        <f>'รต .ไม้ผล ไม้ยืนต้น'!L272</f>
        <v>0</v>
      </c>
      <c r="M20" s="23" t="str">
        <f>'รต .ไม้ผล ไม้ยืนต้น'!M272</f>
        <v>ผลสด</v>
      </c>
      <c r="N20" s="24">
        <f>'รต .ไม้ผล ไม้ยืนต้น'!N272</f>
        <v>0</v>
      </c>
      <c r="O20" s="25" t="e">
        <f>'รต .ไม้ผล ไม้ยืนต้น'!O272</f>
        <v>#DIV/0!</v>
      </c>
      <c r="P20" s="25">
        <f>'รต .ไม้ผล ไม้ยืนต้น'!P272</f>
        <v>0</v>
      </c>
    </row>
    <row r="21" spans="1:16" ht="48">
      <c r="A21" s="18" t="s">
        <v>24</v>
      </c>
      <c r="B21" s="19">
        <f>'รต .ไม้ผล ไม้ยืนต้น'!B293</f>
        <v>537</v>
      </c>
      <c r="C21" s="26">
        <f>'รต .ไม้ผล ไม้ยืนต้น'!C293</f>
        <v>977</v>
      </c>
      <c r="D21" s="23">
        <f>'รต .ไม้ผล ไม้ยืนต้น'!D293</f>
        <v>0</v>
      </c>
      <c r="E21" s="23">
        <f>'รต .ไม้ผล ไม้ยืนต้น'!E293</f>
        <v>0</v>
      </c>
      <c r="F21" s="20">
        <f>'รต .ไม้ผล ไม้ยืนต้น'!F293</f>
        <v>977</v>
      </c>
      <c r="G21" s="20">
        <f>'รต .ไม้ผล ไม้ยืนต้น'!G293</f>
        <v>1414.75</v>
      </c>
      <c r="H21" s="23">
        <f>'รต .ไม้ผล ไม้ยืนต้น'!H293</f>
        <v>0</v>
      </c>
      <c r="I21" s="23">
        <f>'รต .ไม้ผล ไม้ยืนต้น'!I293</f>
        <v>0</v>
      </c>
      <c r="J21" s="26">
        <f>'รต .ไม้ผล ไม้ยืนต้น'!J293</f>
        <v>1414.75</v>
      </c>
      <c r="K21" s="20">
        <f>'รต .ไม้ผล ไม้ยืนต้น'!K293</f>
        <v>2391.75</v>
      </c>
      <c r="L21" s="19">
        <f>'รต .ไม้ผล ไม้ยืนต้น'!L293</f>
        <v>0</v>
      </c>
      <c r="M21" s="23" t="str">
        <f>'รต .ไม้ผล ไม้ยืนต้น'!M293</f>
        <v>ผลสด</v>
      </c>
      <c r="N21" s="24">
        <f>'รต .ไม้ผล ไม้ยืนต้น'!N293</f>
        <v>0</v>
      </c>
      <c r="O21" s="25" t="e">
        <f>'รต .ไม้ผล ไม้ยืนต้น'!O293</f>
        <v>#DIV/0!</v>
      </c>
      <c r="P21" s="25">
        <f>'รต .ไม้ผล ไม้ยืนต้น'!P293</f>
        <v>0</v>
      </c>
    </row>
    <row r="22" spans="1:16" ht="48">
      <c r="A22" s="18" t="s">
        <v>25</v>
      </c>
      <c r="B22" s="19">
        <f>'รต .ไม้ผล ไม้ยืนต้น'!B314</f>
        <v>300</v>
      </c>
      <c r="C22" s="23">
        <f>'รต .ไม้ผล ไม้ยืนต้น'!C314</f>
        <v>188</v>
      </c>
      <c r="D22" s="23">
        <f>'รต .ไม้ผล ไม้ยืนต้น'!D314</f>
        <v>0</v>
      </c>
      <c r="E22" s="23">
        <f>'รต .ไม้ผล ไม้ยืนต้น'!E314</f>
        <v>0</v>
      </c>
      <c r="F22" s="19">
        <f>'รต .ไม้ผล ไม้ยืนต้น'!F314</f>
        <v>188</v>
      </c>
      <c r="G22" s="19">
        <f>'รต .ไม้ผล ไม้ยืนต้น'!G314</f>
        <v>701</v>
      </c>
      <c r="H22" s="23">
        <f>'รต .ไม้ผล ไม้ยืนต้น'!H314</f>
        <v>0</v>
      </c>
      <c r="I22" s="23">
        <f>'รต .ไม้ผล ไม้ยืนต้น'!I314</f>
        <v>0</v>
      </c>
      <c r="J22" s="23">
        <f>'รต .ไม้ผล ไม้ยืนต้น'!J314</f>
        <v>701</v>
      </c>
      <c r="K22" s="19">
        <f>'รต .ไม้ผล ไม้ยืนต้น'!K314</f>
        <v>889</v>
      </c>
      <c r="L22" s="19">
        <f>'รต .ไม้ผล ไม้ยืนต้น'!L314</f>
        <v>0</v>
      </c>
      <c r="M22" s="23" t="str">
        <f>'รต .ไม้ผล ไม้ยืนต้น'!M314</f>
        <v>ผลสด</v>
      </c>
      <c r="N22" s="24">
        <f>'รต .ไม้ผล ไม้ยืนต้น'!N314</f>
        <v>0</v>
      </c>
      <c r="O22" s="25" t="e">
        <f>'รต .ไม้ผล ไม้ยืนต้น'!O314</f>
        <v>#DIV/0!</v>
      </c>
      <c r="P22" s="25">
        <f>'รต .ไม้ผล ไม้ยืนต้น'!P314</f>
        <v>0</v>
      </c>
    </row>
    <row r="23" spans="1:16" ht="48">
      <c r="A23" s="18" t="s">
        <v>83</v>
      </c>
      <c r="B23" s="19">
        <f>'รต .ไม้ผล ไม้ยืนต้น'!B335</f>
        <v>266</v>
      </c>
      <c r="C23" s="23">
        <f>'รต .ไม้ผล ไม้ยืนต้น'!C335</f>
        <v>153</v>
      </c>
      <c r="D23" s="23">
        <f>'รต .ไม้ผล ไม้ยืนต้น'!D335</f>
        <v>0</v>
      </c>
      <c r="E23" s="23">
        <f>'รต .ไม้ผล ไม้ยืนต้น'!E335</f>
        <v>0</v>
      </c>
      <c r="F23" s="19">
        <f>'รต .ไม้ผล ไม้ยืนต้น'!F335</f>
        <v>153</v>
      </c>
      <c r="G23" s="19">
        <f>'รต .ไม้ผล ไม้ยืนต้น'!G335</f>
        <v>880</v>
      </c>
      <c r="H23" s="23">
        <f>'รต .ไม้ผล ไม้ยืนต้น'!H335</f>
        <v>0</v>
      </c>
      <c r="I23" s="23">
        <f>'รต .ไม้ผล ไม้ยืนต้น'!I335</f>
        <v>0</v>
      </c>
      <c r="J23" s="23">
        <f>'รต .ไม้ผล ไม้ยืนต้น'!J335</f>
        <v>880</v>
      </c>
      <c r="K23" s="20">
        <f>'รต .ไม้ผล ไม้ยืนต้น'!K335</f>
        <v>1033</v>
      </c>
      <c r="L23" s="19">
        <f>'รต .ไม้ผล ไม้ยืนต้น'!L335</f>
        <v>0</v>
      </c>
      <c r="M23" s="23" t="str">
        <f>'รต .ไม้ผล ไม้ยืนต้น'!M335</f>
        <v>ผลสด</v>
      </c>
      <c r="N23" s="24">
        <f>'รต .ไม้ผล ไม้ยืนต้น'!N335</f>
        <v>0</v>
      </c>
      <c r="O23" s="25" t="e">
        <f>'รต .ไม้ผล ไม้ยืนต้น'!O335</f>
        <v>#DIV/0!</v>
      </c>
      <c r="P23" s="25">
        <f>'รต .ไม้ผล ไม้ยืนต้น'!P335</f>
        <v>0</v>
      </c>
    </row>
    <row r="24" spans="1:16" ht="48">
      <c r="A24" s="18" t="s">
        <v>104</v>
      </c>
      <c r="B24" s="19">
        <f>'รต .ไม้ผล ไม้ยืนต้น'!B377</f>
        <v>1</v>
      </c>
      <c r="C24" s="19">
        <f>'รต .ไม้ผล ไม้ยืนต้น'!C377</f>
        <v>4</v>
      </c>
      <c r="D24" s="19">
        <f>'รต .ไม้ผล ไม้ยืนต้น'!D377</f>
        <v>0</v>
      </c>
      <c r="E24" s="19">
        <f>'รต .ไม้ผล ไม้ยืนต้น'!E377</f>
        <v>0</v>
      </c>
      <c r="F24" s="19">
        <f>'รต .ไม้ผล ไม้ยืนต้น'!F377</f>
        <v>4</v>
      </c>
      <c r="G24" s="19">
        <f>'รต .ไม้ผล ไม้ยืนต้น'!G377</f>
        <v>0</v>
      </c>
      <c r="H24" s="19">
        <f>'รต .ไม้ผล ไม้ยืนต้น'!H377</f>
        <v>0</v>
      </c>
      <c r="I24" s="19">
        <f>'รต .ไม้ผล ไม้ยืนต้น'!I377</f>
        <v>0</v>
      </c>
      <c r="J24" s="19">
        <f>'รต .ไม้ผล ไม้ยืนต้น'!J377</f>
        <v>0</v>
      </c>
      <c r="K24" s="19">
        <f>'รต .ไม้ผล ไม้ยืนต้น'!K377</f>
        <v>4</v>
      </c>
      <c r="L24" s="19">
        <f>'รต .ไม้ผล ไม้ยืนต้น'!L377</f>
        <v>0</v>
      </c>
      <c r="M24" s="19">
        <f>'รต .ไม้ผล ไม้ยืนต้น'!M377</f>
        <v>0</v>
      </c>
      <c r="N24" s="21">
        <f>'รต .ไม้ผล ไม้ยืนต้น'!N377</f>
        <v>0</v>
      </c>
      <c r="O24" s="19" t="e">
        <f>'รต .ไม้ผล ไม้ยืนต้น'!O377</f>
        <v>#DIV/0!</v>
      </c>
      <c r="P24" s="19">
        <f>'รต .ไม้ผล ไม้ยืนต้น'!P377</f>
        <v>0</v>
      </c>
    </row>
    <row r="25" spans="1:16" ht="24">
      <c r="A25" s="18" t="s">
        <v>114</v>
      </c>
      <c r="B25" s="19">
        <f>'รต .ไม้ผล ไม้ยืนต้น'!B399</f>
        <v>1</v>
      </c>
      <c r="C25" s="19">
        <f>'รต .ไม้ผล ไม้ยืนต้น'!C399</f>
        <v>0</v>
      </c>
      <c r="D25" s="19">
        <f>'รต .ไม้ผล ไม้ยืนต้น'!D399</f>
        <v>0</v>
      </c>
      <c r="E25" s="19">
        <f>'รต .ไม้ผล ไม้ยืนต้น'!E399</f>
        <v>0</v>
      </c>
      <c r="F25" s="19">
        <f>'รต .ไม้ผล ไม้ยืนต้น'!F399</f>
        <v>0</v>
      </c>
      <c r="G25" s="19">
        <f>'รต .ไม้ผล ไม้ยืนต้น'!G399</f>
        <v>13</v>
      </c>
      <c r="H25" s="19">
        <f>'รต .ไม้ผล ไม้ยืนต้น'!H399</f>
        <v>0</v>
      </c>
      <c r="I25" s="19">
        <f>'รต .ไม้ผล ไม้ยืนต้น'!I399</f>
        <v>0</v>
      </c>
      <c r="J25" s="19">
        <f>'รต .ไม้ผล ไม้ยืนต้น'!J399</f>
        <v>13</v>
      </c>
      <c r="K25" s="19">
        <f>'รต .ไม้ผล ไม้ยืนต้น'!K399</f>
        <v>13</v>
      </c>
      <c r="L25" s="19">
        <f>'รต .ไม้ผล ไม้ยืนต้น'!L399</f>
        <v>0</v>
      </c>
      <c r="M25" s="19" t="str">
        <f>'รต .ไม้ผล ไม้ยืนต้น'!M399</f>
        <v>ผลสด</v>
      </c>
      <c r="N25" s="19">
        <f>'รต .ไม้ผล ไม้ยืนต้น'!N399</f>
        <v>0</v>
      </c>
      <c r="O25" s="19" t="e">
        <f>'รต .ไม้ผล ไม้ยืนต้น'!O399</f>
        <v>#DIV/0!</v>
      </c>
      <c r="P25" s="19">
        <f>'รต .ไม้ผล ไม้ยืนต้น'!P399</f>
        <v>0</v>
      </c>
    </row>
    <row r="26" spans="1:16" ht="24">
      <c r="A26" s="18" t="s">
        <v>103</v>
      </c>
      <c r="B26" s="19">
        <f>'รต .ไม้ผล ไม้ยืนต้น'!B356</f>
        <v>0</v>
      </c>
      <c r="C26" s="23">
        <f>'รต .ไม้ผล ไม้ยืนต้น'!C356</f>
        <v>0</v>
      </c>
      <c r="D26" s="23">
        <f>'รต .ไม้ผล ไม้ยืนต้น'!D356</f>
        <v>0</v>
      </c>
      <c r="E26" s="23">
        <f>'รต .ไม้ผล ไม้ยืนต้น'!E356</f>
        <v>0</v>
      </c>
      <c r="F26" s="19">
        <f>'รต .ไม้ผล ไม้ยืนต้น'!F356</f>
        <v>0</v>
      </c>
      <c r="G26" s="19">
        <f>'รต .ไม้ผล ไม้ยืนต้น'!G356</f>
        <v>12</v>
      </c>
      <c r="H26" s="23">
        <f>'รต .ไม้ผล ไม้ยืนต้น'!H356</f>
        <v>12</v>
      </c>
      <c r="I26" s="23">
        <f>'รต .ไม้ผล ไม้ยืนต้น'!I356</f>
        <v>0</v>
      </c>
      <c r="J26" s="23">
        <f>'รต .ไม้ผล ไม้ยืนต้น'!J356</f>
        <v>0</v>
      </c>
      <c r="K26" s="19">
        <f>'รต .ไม้ผล ไม้ยืนต้น'!K356</f>
        <v>0</v>
      </c>
      <c r="L26" s="19">
        <f>'รต .ไม้ผล ไม้ยืนต้น'!L356</f>
        <v>0</v>
      </c>
      <c r="M26" s="23">
        <f>'รต .ไม้ผล ไม้ยืนต้น'!M356</f>
        <v>0</v>
      </c>
      <c r="N26" s="24">
        <f>'รต .ไม้ผล ไม้ยืนต้น'!N356</f>
        <v>0</v>
      </c>
      <c r="O26" s="25" t="e">
        <f>'รต .ไม้ผล ไม้ยืนต้น'!O356</f>
        <v>#DIV/0!</v>
      </c>
      <c r="P26" s="25">
        <f>'รต .ไม้ผล ไม้ยืนต้น'!P356</f>
        <v>0</v>
      </c>
    </row>
    <row r="27" spans="1:16" ht="48">
      <c r="A27" s="18" t="s">
        <v>110</v>
      </c>
      <c r="B27" s="19">
        <f>'รต .ไม้ผล ไม้ยืนต้น'!B421</f>
        <v>64</v>
      </c>
      <c r="C27" s="23">
        <f>'รต .ไม้ผล ไม้ยืนต้น'!C421</f>
        <v>117</v>
      </c>
      <c r="D27" s="23">
        <f>'รต .ไม้ผล ไม้ยืนต้น'!D421</f>
        <v>0</v>
      </c>
      <c r="E27" s="23">
        <f>'รต .ไม้ผล ไม้ยืนต้น'!E421</f>
        <v>0</v>
      </c>
      <c r="F27" s="19">
        <f>'รต .ไม้ผล ไม้ยืนต้น'!F421</f>
        <v>117</v>
      </c>
      <c r="G27" s="19">
        <f>'รต .ไม้ผล ไม้ยืนต้น'!G421</f>
        <v>180</v>
      </c>
      <c r="H27" s="19">
        <f>'รต .ไม้ผล ไม้ยืนต้น'!H421</f>
        <v>0</v>
      </c>
      <c r="I27" s="19">
        <f>'รต .ไม้ผล ไม้ยืนต้น'!I421</f>
        <v>0</v>
      </c>
      <c r="J27" s="19">
        <f>'รต .ไม้ผล ไม้ยืนต้น'!J421</f>
        <v>180</v>
      </c>
      <c r="K27" s="19">
        <f>'รต .ไม้ผล ไม้ยืนต้น'!K421</f>
        <v>297</v>
      </c>
      <c r="L27" s="19">
        <f>'รต .ไม้ผล ไม้ยืนต้น'!L421</f>
        <v>0</v>
      </c>
      <c r="M27" s="23" t="str">
        <f>'รต .ไม้ผล ไม้ยืนต้น'!M421</f>
        <v>ผลสด</v>
      </c>
      <c r="N27" s="24">
        <f>'รต .ไม้ผล ไม้ยืนต้น'!N421</f>
        <v>0</v>
      </c>
      <c r="O27" s="22" t="e">
        <f>'รต .ไม้ผล ไม้ยืนต้น'!O421</f>
        <v>#DIV/0!</v>
      </c>
      <c r="P27" s="25">
        <f>'รต .ไม้ผล ไม้ยืนต้น'!P421</f>
        <v>0</v>
      </c>
    </row>
    <row r="28" spans="1:16" ht="48">
      <c r="A28" s="18" t="s">
        <v>111</v>
      </c>
      <c r="B28" s="19">
        <f>'รต .ไม้ผล ไม้ยืนต้น'!B442</f>
        <v>0</v>
      </c>
      <c r="C28" s="23">
        <f>'รต .ไม้ผล ไม้ยืนต้น'!C442</f>
        <v>0</v>
      </c>
      <c r="D28" s="23">
        <f>'รต .ไม้ผล ไม้ยืนต้น'!D442</f>
        <v>0</v>
      </c>
      <c r="E28" s="23">
        <f>'รต .ไม้ผล ไม้ยืนต้น'!E442</f>
        <v>0</v>
      </c>
      <c r="F28" s="19">
        <f>'รต .ไม้ผล ไม้ยืนต้น'!F442</f>
        <v>0</v>
      </c>
      <c r="G28" s="19">
        <f>'รต .ไม้ผล ไม้ยืนต้น'!G442</f>
        <v>0</v>
      </c>
      <c r="H28" s="23">
        <f>'รต .ไม้ผล ไม้ยืนต้น'!H442</f>
        <v>0</v>
      </c>
      <c r="I28" s="23">
        <f>'รต .ไม้ผล ไม้ยืนต้น'!I442</f>
        <v>0</v>
      </c>
      <c r="J28" s="23">
        <f>'รต .ไม้ผล ไม้ยืนต้น'!J442</f>
        <v>0</v>
      </c>
      <c r="K28" s="19">
        <f>'รต .ไม้ผล ไม้ยืนต้น'!K442</f>
        <v>0</v>
      </c>
      <c r="L28" s="19">
        <f>'รต .ไม้ผล ไม้ยืนต้น'!L442</f>
        <v>0</v>
      </c>
      <c r="M28" s="23" t="str">
        <f>'รต .ไม้ผล ไม้ยืนต้น'!M442</f>
        <v>ผลสด</v>
      </c>
      <c r="N28" s="24">
        <f>'รต .ไม้ผล ไม้ยืนต้น'!N442</f>
        <v>0</v>
      </c>
      <c r="O28" s="23" t="e">
        <f>'รต .ไม้ผล ไม้ยืนต้น'!O442</f>
        <v>#DIV/0!</v>
      </c>
      <c r="P28" s="23">
        <f>'รต .ไม้ผล ไม้ยืนต้น'!P442</f>
        <v>0</v>
      </c>
    </row>
    <row r="29" spans="1:16" ht="24">
      <c r="A29" s="18" t="s">
        <v>11</v>
      </c>
      <c r="B29" s="19">
        <f>'รต .ไม้ผล ไม้ยืนต้น'!B463</f>
        <v>46</v>
      </c>
      <c r="C29" s="23">
        <f>'รต .ไม้ผล ไม้ยืนต้น'!C463</f>
        <v>285</v>
      </c>
      <c r="D29" s="23">
        <f>'รต .ไม้ผล ไม้ยืนต้น'!D463</f>
        <v>0</v>
      </c>
      <c r="E29" s="23">
        <f>'รต .ไม้ผล ไม้ยืนต้น'!E463</f>
        <v>0</v>
      </c>
      <c r="F29" s="19">
        <f>'รต .ไม้ผล ไม้ยืนต้น'!F463</f>
        <v>285</v>
      </c>
      <c r="G29" s="19">
        <f>'รต .ไม้ผล ไม้ยืนต้น'!G463</f>
        <v>260</v>
      </c>
      <c r="H29" s="23">
        <f>'รต .ไม้ผล ไม้ยืนต้น'!H463</f>
        <v>0</v>
      </c>
      <c r="I29" s="23">
        <f>'รต .ไม้ผล ไม้ยืนต้น'!I463</f>
        <v>0</v>
      </c>
      <c r="J29" s="23">
        <f>'รต .ไม้ผล ไม้ยืนต้น'!J463</f>
        <v>260</v>
      </c>
      <c r="K29" s="19">
        <f>'รต .ไม้ผล ไม้ยืนต้น'!K463</f>
        <v>545</v>
      </c>
      <c r="L29" s="19">
        <f>'รต .ไม้ผล ไม้ยืนต้น'!L463</f>
        <v>0</v>
      </c>
      <c r="M29" s="23" t="str">
        <f>'รต .ไม้ผล ไม้ยืนต้น'!M463</f>
        <v>ผลสด</v>
      </c>
      <c r="N29" s="24">
        <f>'รต .ไม้ผล ไม้ยืนต้น'!N463</f>
        <v>0</v>
      </c>
      <c r="O29" s="25" t="e">
        <f>'รต .ไม้ผล ไม้ยืนต้น'!O463</f>
        <v>#DIV/0!</v>
      </c>
      <c r="P29" s="25">
        <f>'รต .ไม้ผล ไม้ยืนต้น'!P463</f>
        <v>0</v>
      </c>
    </row>
    <row r="30" spans="1:16" ht="24">
      <c r="A30" s="18" t="s">
        <v>12</v>
      </c>
      <c r="B30" s="19">
        <f>'รต .ไม้ผล ไม้ยืนต้น'!B484</f>
        <v>941</v>
      </c>
      <c r="C30" s="20">
        <f>'รต .ไม้ผล ไม้ยืนต้น'!C484</f>
        <v>5095</v>
      </c>
      <c r="D30" s="19">
        <f>'รต .ไม้ผล ไม้ยืนต้น'!D484</f>
        <v>0</v>
      </c>
      <c r="E30" s="23">
        <f>'รต .ไม้ผล ไม้ยืนต้น'!E484</f>
        <v>0</v>
      </c>
      <c r="F30" s="20">
        <f>'รต .ไม้ผล ไม้ยืนต้น'!F484</f>
        <v>5095</v>
      </c>
      <c r="G30" s="20">
        <f>'รต .ไม้ผล ไม้ยืนต้น'!G484</f>
        <v>8351</v>
      </c>
      <c r="H30" s="23">
        <f>'รต .ไม้ผล ไม้ยืนต้น'!H484</f>
        <v>0</v>
      </c>
      <c r="I30" s="23">
        <f>'รต .ไม้ผล ไม้ยืนต้น'!I484</f>
        <v>0</v>
      </c>
      <c r="J30" s="26">
        <f>'รต .ไม้ผล ไม้ยืนต้น'!J484</f>
        <v>8351</v>
      </c>
      <c r="K30" s="20">
        <f>'รต .ไม้ผล ไม้ยืนต้น'!K484</f>
        <v>13446</v>
      </c>
      <c r="L30" s="34">
        <f>'รต .ไม้ผล ไม้ยืนต้น'!L484</f>
        <v>0</v>
      </c>
      <c r="M30" s="23" t="str">
        <f>'รต .ไม้ผล ไม้ยืนต้น'!M484</f>
        <v>ผลสด</v>
      </c>
      <c r="N30" s="24">
        <f>'รต .ไม้ผล ไม้ยืนต้น'!N484</f>
        <v>0</v>
      </c>
      <c r="O30" s="22" t="e">
        <f>'รต .ไม้ผล ไม้ยืนต้น'!O484</f>
        <v>#DIV/0!</v>
      </c>
      <c r="P30" s="25">
        <f>'รต .ไม้ผล ไม้ยืนต้น'!P484</f>
        <v>0</v>
      </c>
    </row>
    <row r="31" spans="1:16" ht="24">
      <c r="A31" s="18" t="s">
        <v>13</v>
      </c>
      <c r="B31" s="23">
        <f>'รต .ไม้ผล ไม้ยืนต้น'!B505</f>
        <v>654</v>
      </c>
      <c r="C31" s="23">
        <f>'รต .ไม้ผล ไม้ยืนต้น'!C505</f>
        <v>623</v>
      </c>
      <c r="D31" s="23">
        <f>'รต .ไม้ผล ไม้ยืนต้น'!D505</f>
        <v>0</v>
      </c>
      <c r="E31" s="23">
        <f>'รต .ไม้ผล ไม้ยืนต้น'!E505</f>
        <v>0</v>
      </c>
      <c r="F31" s="23">
        <f>'รต .ไม้ผล ไม้ยืนต้น'!F505</f>
        <v>623</v>
      </c>
      <c r="G31" s="26">
        <f>'รต .ไม้ผล ไม้ยืนต้น'!G505</f>
        <v>1856</v>
      </c>
      <c r="H31" s="23">
        <f>'รต .ไม้ผล ไม้ยืนต้น'!H505</f>
        <v>0</v>
      </c>
      <c r="I31" s="23">
        <f>'รต .ไม้ผล ไม้ยืนต้น'!I505</f>
        <v>0</v>
      </c>
      <c r="J31" s="26">
        <f>'รต .ไม้ผล ไม้ยืนต้น'!J505</f>
        <v>1856</v>
      </c>
      <c r="K31" s="20">
        <f>'รต .ไม้ผล ไม้ยืนต้น'!K505</f>
        <v>2479</v>
      </c>
      <c r="L31" s="23">
        <f>'รต .ไม้ผล ไม้ยืนต้น'!L505</f>
        <v>0</v>
      </c>
      <c r="M31" s="23" t="str">
        <f>'รต .ไม้ผล ไม้ยืนต้น'!M505</f>
        <v>ผลสด</v>
      </c>
      <c r="N31" s="24">
        <f>'รต .ไม้ผล ไม้ยืนต้น'!N505</f>
        <v>0</v>
      </c>
      <c r="O31" s="22" t="e">
        <f>'รต .ไม้ผล ไม้ยืนต้น'!O505</f>
        <v>#DIV/0!</v>
      </c>
      <c r="P31" s="25">
        <f>'รต .ไม้ผล ไม้ยืนต้น'!P505</f>
        <v>0</v>
      </c>
    </row>
    <row r="32" spans="1:16" ht="24">
      <c r="A32" s="18" t="s">
        <v>14</v>
      </c>
      <c r="B32" s="19">
        <f>'รต .ไม้ผล ไม้ยืนต้น'!B526</f>
        <v>84</v>
      </c>
      <c r="C32" s="19">
        <f>'รต .ไม้ผล ไม้ยืนต้น'!C526</f>
        <v>83</v>
      </c>
      <c r="D32" s="19">
        <f>'รต .ไม้ผล ไม้ยืนต้น'!D526</f>
        <v>0</v>
      </c>
      <c r="E32" s="19">
        <f>'รต .ไม้ผล ไม้ยืนต้น'!E526</f>
        <v>0</v>
      </c>
      <c r="F32" s="19">
        <f>'รต .ไม้ผล ไม้ยืนต้น'!F526</f>
        <v>83</v>
      </c>
      <c r="G32" s="19">
        <f>'รต .ไม้ผล ไม้ยืนต้น'!G526</f>
        <v>333</v>
      </c>
      <c r="H32" s="19">
        <f>'รต .ไม้ผล ไม้ยืนต้น'!H526</f>
        <v>0</v>
      </c>
      <c r="I32" s="19">
        <f>'รต .ไม้ผล ไม้ยืนต้น'!I526</f>
        <v>0</v>
      </c>
      <c r="J32" s="19">
        <f>'รต .ไม้ผล ไม้ยืนต้น'!J526</f>
        <v>333</v>
      </c>
      <c r="K32" s="19">
        <f>'รต .ไม้ผล ไม้ยืนต้น'!K526</f>
        <v>416</v>
      </c>
      <c r="L32" s="19">
        <f>'รต .ไม้ผล ไม้ยืนต้น'!L526</f>
        <v>0</v>
      </c>
      <c r="M32" s="19" t="str">
        <f>'รต .ไม้ผล ไม้ยืนต้น'!M526</f>
        <v>ผลสด</v>
      </c>
      <c r="N32" s="21">
        <f>'รต .ไม้ผล ไม้ยืนต้น'!N526</f>
        <v>0</v>
      </c>
      <c r="O32" s="22" t="e">
        <f>'รต .ไม้ผล ไม้ยืนต้น'!O526</f>
        <v>#DIV/0!</v>
      </c>
      <c r="P32" s="25">
        <f>'รต .ไม้ผล ไม้ยืนต้น'!P526</f>
        <v>0</v>
      </c>
    </row>
    <row r="33" spans="1:16" ht="24">
      <c r="A33" s="18" t="s">
        <v>15</v>
      </c>
      <c r="B33" s="19">
        <f>'รต .ไม้ผล ไม้ยืนต้น'!B547</f>
        <v>53</v>
      </c>
      <c r="C33" s="19">
        <f>'รต .ไม้ผล ไม้ยืนต้น'!C547</f>
        <v>204</v>
      </c>
      <c r="D33" s="19">
        <f>'รต .ไม้ผล ไม้ยืนต้น'!D547</f>
        <v>0</v>
      </c>
      <c r="E33" s="19">
        <f>'รต .ไม้ผล ไม้ยืนต้น'!E547</f>
        <v>0</v>
      </c>
      <c r="F33" s="19">
        <f>'รต .ไม้ผล ไม้ยืนต้น'!F547</f>
        <v>204</v>
      </c>
      <c r="G33" s="19">
        <f>'รต .ไม้ผล ไม้ยืนต้น'!G547</f>
        <v>70</v>
      </c>
      <c r="H33" s="19">
        <f>'รต .ไม้ผล ไม้ยืนต้น'!H547</f>
        <v>0</v>
      </c>
      <c r="I33" s="19">
        <f>'รต .ไม้ผล ไม้ยืนต้น'!I547</f>
        <v>0</v>
      </c>
      <c r="J33" s="19">
        <f>'รต .ไม้ผล ไม้ยืนต้น'!J547</f>
        <v>70</v>
      </c>
      <c r="K33" s="19">
        <f>'รต .ไม้ผล ไม้ยืนต้น'!K547</f>
        <v>274</v>
      </c>
      <c r="L33" s="19">
        <f>'รต .ไม้ผล ไม้ยืนต้น'!L547</f>
        <v>0</v>
      </c>
      <c r="M33" s="19" t="str">
        <f>'รต .ไม้ผล ไม้ยืนต้น'!M547</f>
        <v>ผลสด</v>
      </c>
      <c r="N33" s="21">
        <f>'รต .ไม้ผล ไม้ยืนต้น'!N547</f>
        <v>0</v>
      </c>
      <c r="O33" s="22" t="e">
        <f>'รต .ไม้ผล ไม้ยืนต้น'!O547</f>
        <v>#DIV/0!</v>
      </c>
      <c r="P33" s="25">
        <f>'รต .ไม้ผล ไม้ยืนต้น'!P547</f>
        <v>0</v>
      </c>
    </row>
    <row r="34" spans="1:16" ht="48">
      <c r="A34" s="18" t="s">
        <v>16</v>
      </c>
      <c r="B34" s="20">
        <f>'รต .ไม้ผล ไม้ยืนต้น'!B568</f>
        <v>3357</v>
      </c>
      <c r="C34" s="20">
        <f>'รต .ไม้ผล ไม้ยืนต้น'!C568</f>
        <v>12134</v>
      </c>
      <c r="D34" s="19">
        <f>'รต .ไม้ผล ไม้ยืนต้น'!D568</f>
        <v>0</v>
      </c>
      <c r="E34" s="19">
        <f>'รต .ไม้ผล ไม้ยืนต้น'!E568</f>
        <v>0</v>
      </c>
      <c r="F34" s="20">
        <f>'รต .ไม้ผล ไม้ยืนต้น'!F568</f>
        <v>12134</v>
      </c>
      <c r="G34" s="20">
        <f>'รต .ไม้ผล ไม้ยืนต้น'!G568</f>
        <v>25841.25</v>
      </c>
      <c r="H34" s="19">
        <f>'รต .ไม้ผล ไม้ยืนต้น'!H568</f>
        <v>0</v>
      </c>
      <c r="I34" s="35">
        <f>'รต .ไม้ผล ไม้ยืนต้น'!I568</f>
        <v>0</v>
      </c>
      <c r="J34" s="20">
        <f>'รต .ไม้ผล ไม้ยืนต้น'!J568</f>
        <v>25841.25</v>
      </c>
      <c r="K34" s="20">
        <f>'รต .ไม้ผล ไม้ยืนต้น'!K568</f>
        <v>37975.25</v>
      </c>
      <c r="L34" s="34">
        <f>'รต .ไม้ผล ไม้ยืนต้น'!L568</f>
        <v>7389</v>
      </c>
      <c r="M34" s="19" t="str">
        <f>'รต .ไม้ผล ไม้ยืนต้น'!M568</f>
        <v>ผลสด</v>
      </c>
      <c r="N34" s="21">
        <f>'รต .ไม้ผล ไม้ยืนต้น'!N568</f>
        <v>14778000</v>
      </c>
      <c r="O34" s="22">
        <f>'รต .ไม้ผล ไม้ยืนต้น'!O568</f>
        <v>2000</v>
      </c>
      <c r="P34" s="25">
        <f>'รต .ไม้ผล ไม้ยืนต้น'!P568</f>
        <v>8</v>
      </c>
    </row>
    <row r="35" spans="1:16" ht="24">
      <c r="A35" s="18" t="s">
        <v>17</v>
      </c>
      <c r="B35" s="23">
        <f>'รต .ไม้ผล ไม้ยืนต้น'!B588</f>
        <v>209</v>
      </c>
      <c r="C35" s="23">
        <f>'รต .ไม้ผล ไม้ยืนต้น'!C588</f>
        <v>441</v>
      </c>
      <c r="D35" s="23">
        <f>'รต .ไม้ผล ไม้ยืนต้น'!D588</f>
        <v>0</v>
      </c>
      <c r="E35" s="23">
        <f>'รต .ไม้ผล ไม้ยืนต้น'!E588</f>
        <v>0</v>
      </c>
      <c r="F35" s="19">
        <f>'รต .ไม้ผล ไม้ยืนต้น'!F588</f>
        <v>441</v>
      </c>
      <c r="G35" s="23">
        <f>'รต .ไม้ผล ไม้ยืนต้น'!G588</f>
        <v>563</v>
      </c>
      <c r="H35" s="23">
        <f>'รต .ไม้ผล ไม้ยืนต้น'!H588</f>
        <v>0</v>
      </c>
      <c r="I35" s="23">
        <f>'รต .ไม้ผล ไม้ยืนต้น'!I588</f>
        <v>0</v>
      </c>
      <c r="J35" s="23">
        <f>'รต .ไม้ผล ไม้ยืนต้น'!J588</f>
        <v>563</v>
      </c>
      <c r="K35" s="19">
        <f>'รต .ไม้ผล ไม้ยืนต้น'!K588</f>
        <v>1004</v>
      </c>
      <c r="L35" s="23">
        <f>'รต .ไม้ผล ไม้ยืนต้น'!L588</f>
        <v>0</v>
      </c>
      <c r="M35" s="23" t="str">
        <f>'รต .ไม้ผล ไม้ยืนต้น'!M588</f>
        <v>ผลสด</v>
      </c>
      <c r="N35" s="24">
        <f>'รต .ไม้ผล ไม้ยืนต้น'!N588</f>
        <v>0</v>
      </c>
      <c r="O35" s="25" t="e">
        <f>'รต .ไม้ผล ไม้ยืนต้น'!O588</f>
        <v>#DIV/0!</v>
      </c>
      <c r="P35" s="25">
        <f>'รต .ไม้ผล ไม้ยืนต้น'!P588</f>
        <v>0</v>
      </c>
    </row>
    <row r="36" spans="1:16" ht="24">
      <c r="A36" s="18" t="s">
        <v>18</v>
      </c>
      <c r="B36" s="23">
        <f>'รต .ไม้ผล ไม้ยืนต้น'!B610</f>
        <v>1</v>
      </c>
      <c r="C36" s="23">
        <f>'รต .ไม้ผล ไม้ยืนต้น'!C610</f>
        <v>2</v>
      </c>
      <c r="D36" s="23">
        <f>'รต .ไม้ผล ไม้ยืนต้น'!D610</f>
        <v>0</v>
      </c>
      <c r="E36" s="23">
        <f>'รต .ไม้ผล ไม้ยืนต้น'!E610</f>
        <v>0</v>
      </c>
      <c r="F36" s="23">
        <f>'รต .ไม้ผล ไม้ยืนต้น'!F610</f>
        <v>2</v>
      </c>
      <c r="G36" s="23">
        <f>'รต .ไม้ผล ไม้ยืนต้น'!G610</f>
        <v>0</v>
      </c>
      <c r="H36" s="23">
        <f>'รต .ไม้ผล ไม้ยืนต้น'!H610</f>
        <v>0</v>
      </c>
      <c r="I36" s="23">
        <f>'รต .ไม้ผล ไม้ยืนต้น'!I610</f>
        <v>0</v>
      </c>
      <c r="J36" s="23">
        <f>'รต .ไม้ผล ไม้ยืนต้น'!J610</f>
        <v>0</v>
      </c>
      <c r="K36" s="19">
        <f>'รต .ไม้ผล ไม้ยืนต้น'!K610</f>
        <v>2</v>
      </c>
      <c r="L36" s="23">
        <f>'รต .ไม้ผล ไม้ยืนต้น'!L610</f>
        <v>0</v>
      </c>
      <c r="M36" s="23" t="str">
        <f>'รต .ไม้ผล ไม้ยืนต้น'!M610</f>
        <v>ผลสด</v>
      </c>
      <c r="N36" s="24">
        <f>'รต .ไม้ผล ไม้ยืนต้น'!N610</f>
        <v>0</v>
      </c>
      <c r="O36" s="25" t="e">
        <f>'รต .ไม้ผล ไม้ยืนต้น'!O610</f>
        <v>#DIV/0!</v>
      </c>
      <c r="P36" s="25">
        <f>'รต .ไม้ผล ไม้ยืนต้น'!P610</f>
        <v>0</v>
      </c>
    </row>
    <row r="37" spans="1:16" ht="48">
      <c r="A37" s="28" t="s">
        <v>38</v>
      </c>
      <c r="B37" s="19">
        <f>'รต .ไม้ผล ไม้ยืนต้น'!B652</f>
        <v>0</v>
      </c>
      <c r="C37" s="20">
        <f>'รต .ไม้ผล ไม้ยืนต้น'!C652</f>
        <v>0</v>
      </c>
      <c r="D37" s="19">
        <f>'รต .ไม้ผล ไม้ยืนต้น'!D652</f>
        <v>0</v>
      </c>
      <c r="E37" s="19">
        <f>'รต .ไม้ผล ไม้ยืนต้น'!E652</f>
        <v>0</v>
      </c>
      <c r="F37" s="20">
        <f>'รต .ไม้ผล ไม้ยืนต้น'!F652</f>
        <v>0</v>
      </c>
      <c r="G37" s="20">
        <f>'รต .ไม้ผล ไม้ยืนต้น'!G652</f>
        <v>0</v>
      </c>
      <c r="H37" s="20">
        <f>'รต .ไม้ผล ไม้ยืนต้น'!H652</f>
        <v>0</v>
      </c>
      <c r="I37" s="19">
        <f>'รต .ไม้ผล ไม้ยืนต้น'!I652</f>
        <v>0</v>
      </c>
      <c r="J37" s="20">
        <f>'รต .ไม้ผล ไม้ยืนต้น'!J652</f>
        <v>0</v>
      </c>
      <c r="K37" s="20">
        <f>'รต .ไม้ผล ไม้ยืนต้น'!K652</f>
        <v>0</v>
      </c>
      <c r="L37" s="19">
        <f>'รต .ไม้ผล ไม้ยืนต้น'!L652</f>
        <v>0</v>
      </c>
      <c r="M37" s="19" t="str">
        <f>'รต .ไม้ผล ไม้ยืนต้น'!M652</f>
        <v>ผลสุก</v>
      </c>
      <c r="N37" s="21">
        <f>'รต .ไม้ผล ไม้ยืนต้น'!N652</f>
        <v>0</v>
      </c>
      <c r="O37" s="22" t="e">
        <f>'รต .ไม้ผล ไม้ยืนต้น'!O652</f>
        <v>#DIV/0!</v>
      </c>
      <c r="P37" s="22">
        <f>'รต .ไม้ผล ไม้ยืนต้น'!P652</f>
        <v>0</v>
      </c>
    </row>
    <row r="38" spans="1:16" ht="48">
      <c r="A38" s="28" t="s">
        <v>119</v>
      </c>
      <c r="B38" s="19">
        <f>'รต .ไม้ผล ไม้ยืนต้น'!B925</f>
        <v>636</v>
      </c>
      <c r="C38" s="34">
        <f>'รต .ไม้ผล ไม้ยืนต้น'!C925</f>
        <v>1839</v>
      </c>
      <c r="D38" s="19">
        <f>'รต .ไม้ผล ไม้ยืนต้น'!D925</f>
        <v>0</v>
      </c>
      <c r="E38" s="19">
        <f>'รต .ไม้ผล ไม้ยืนต้น'!E925</f>
        <v>0</v>
      </c>
      <c r="F38" s="34">
        <f>'รต .ไม้ผล ไม้ยืนต้น'!F925</f>
        <v>1839</v>
      </c>
      <c r="G38" s="19">
        <f>'รต .ไม้ผล ไม้ยืนต้น'!G925</f>
        <v>327</v>
      </c>
      <c r="H38" s="19">
        <f>'รต .ไม้ผล ไม้ยืนต้น'!H925</f>
        <v>0</v>
      </c>
      <c r="I38" s="19">
        <f>'รต .ไม้ผล ไม้ยืนต้น'!I925</f>
        <v>0</v>
      </c>
      <c r="J38" s="19">
        <f>'รต .ไม้ผล ไม้ยืนต้น'!J925</f>
        <v>327</v>
      </c>
      <c r="K38" s="34">
        <f>'รต .ไม้ผล ไม้ยืนต้น'!K925</f>
        <v>2166</v>
      </c>
      <c r="L38" s="19">
        <f>'รต .ไม้ผล ไม้ยืนต้น'!L925</f>
        <v>0</v>
      </c>
      <c r="M38" s="19" t="str">
        <f>'รต .ไม้ผล ไม้ยืนต้น'!M925</f>
        <v>เชอร์รี่</v>
      </c>
      <c r="N38" s="34">
        <f>'รต .ไม้ผล ไม้ยืนต้น'!N925</f>
        <v>0</v>
      </c>
      <c r="O38" s="19" t="e">
        <f>'รต .ไม้ผล ไม้ยืนต้น'!O925</f>
        <v>#DIV/0!</v>
      </c>
      <c r="P38" s="19">
        <f>'รต .ไม้ผล ไม้ยืนต้น'!P925</f>
        <v>0</v>
      </c>
    </row>
    <row r="39" spans="1:16" ht="48">
      <c r="A39" s="28" t="s">
        <v>39</v>
      </c>
      <c r="B39" s="23">
        <f>'รต .ไม้ผล ไม้ยืนต้น'!B673</f>
        <v>0</v>
      </c>
      <c r="C39" s="23">
        <f>'รต .ไม้ผล ไม้ยืนต้น'!C673</f>
        <v>0</v>
      </c>
      <c r="D39" s="23">
        <f>'รต .ไม้ผล ไม้ยืนต้น'!D673</f>
        <v>0</v>
      </c>
      <c r="E39" s="23">
        <f>'รต .ไม้ผล ไม้ยืนต้น'!E673</f>
        <v>0</v>
      </c>
      <c r="F39" s="23">
        <f>'รต .ไม้ผล ไม้ยืนต้น'!F673</f>
        <v>0</v>
      </c>
      <c r="G39" s="23">
        <f>'รต .ไม้ผล ไม้ยืนต้น'!G673</f>
        <v>0</v>
      </c>
      <c r="H39" s="23">
        <f>'รต .ไม้ผล ไม้ยืนต้น'!H673</f>
        <v>0</v>
      </c>
      <c r="I39" s="23">
        <f>'รต .ไม้ผล ไม้ยืนต้น'!I673</f>
        <v>0</v>
      </c>
      <c r="J39" s="23">
        <f>'รต .ไม้ผล ไม้ยืนต้น'!J673</f>
        <v>0</v>
      </c>
      <c r="K39" s="19">
        <f>'รต .ไม้ผล ไม้ยืนต้น'!K673</f>
        <v>0</v>
      </c>
      <c r="L39" s="23">
        <f>'รต .ไม้ผล ไม้ยืนต้น'!L673</f>
        <v>0</v>
      </c>
      <c r="M39" s="23">
        <f>'รต .ไม้ผล ไม้ยืนต้น'!M673</f>
        <v>0</v>
      </c>
      <c r="N39" s="24">
        <f>'รต .ไม้ผล ไม้ยืนต้น'!N673</f>
        <v>0</v>
      </c>
      <c r="O39" s="25" t="e">
        <f>'รต .ไม้ผล ไม้ยืนต้น'!O673</f>
        <v>#DIV/0!</v>
      </c>
      <c r="P39" s="25">
        <f>'รต .ไม้ผล ไม้ยืนต้น'!P673</f>
        <v>0</v>
      </c>
    </row>
    <row r="40" spans="1:16" ht="24">
      <c r="A40" s="28" t="s">
        <v>29</v>
      </c>
      <c r="B40" s="23">
        <f>'รต .ไม้ผล ไม้ยืนต้น'!B694</f>
        <v>12</v>
      </c>
      <c r="C40" s="23">
        <f>'รต .ไม้ผล ไม้ยืนต้น'!C694</f>
        <v>47</v>
      </c>
      <c r="D40" s="23">
        <f>'รต .ไม้ผล ไม้ยืนต้น'!D694</f>
        <v>0</v>
      </c>
      <c r="E40" s="23">
        <f>'รต .ไม้ผล ไม้ยืนต้น'!E694</f>
        <v>0</v>
      </c>
      <c r="F40" s="23">
        <f>'รต .ไม้ผล ไม้ยืนต้น'!F694</f>
        <v>47</v>
      </c>
      <c r="G40" s="23">
        <f>'รต .ไม้ผล ไม้ยืนต้น'!G694</f>
        <v>0</v>
      </c>
      <c r="H40" s="23">
        <f>'รต .ไม้ผล ไม้ยืนต้น'!H694</f>
        <v>0</v>
      </c>
      <c r="I40" s="23">
        <f>'รต .ไม้ผล ไม้ยืนต้น'!I694</f>
        <v>0</v>
      </c>
      <c r="J40" s="23">
        <f>'รต .ไม้ผล ไม้ยืนต้น'!J694</f>
        <v>0</v>
      </c>
      <c r="K40" s="19">
        <f>'รต .ไม้ผล ไม้ยืนต้น'!K694</f>
        <v>47</v>
      </c>
      <c r="L40" s="23">
        <f>'รต .ไม้ผล ไม้ยืนต้น'!L694</f>
        <v>0</v>
      </c>
      <c r="M40" s="23">
        <f>'รต .ไม้ผล ไม้ยืนต้น'!M694</f>
        <v>0</v>
      </c>
      <c r="N40" s="24">
        <f>'รต .ไม้ผล ไม้ยืนต้น'!N694</f>
        <v>0</v>
      </c>
      <c r="O40" s="25" t="e">
        <f>'รต .ไม้ผล ไม้ยืนต้น'!O694</f>
        <v>#DIV/0!</v>
      </c>
      <c r="P40" s="25">
        <f>'รต .ไม้ผล ไม้ยืนต้น'!P694</f>
        <v>0</v>
      </c>
    </row>
    <row r="41" spans="1:16" ht="24">
      <c r="A41" s="28" t="s">
        <v>30</v>
      </c>
      <c r="B41" s="19">
        <f>'รต .ไม้ผล ไม้ยืนต้น'!B715</f>
        <v>311</v>
      </c>
      <c r="C41" s="20">
        <f>'รต .ไม้ผล ไม้ยืนต้น'!C715</f>
        <v>1620</v>
      </c>
      <c r="D41" s="19">
        <f>'รต .ไม้ผล ไม้ยืนต้น'!D715</f>
        <v>0</v>
      </c>
      <c r="E41" s="19">
        <f>'รต .ไม้ผล ไม้ยืนต้น'!E715</f>
        <v>0</v>
      </c>
      <c r="F41" s="20">
        <f>'รต .ไม้ผล ไม้ยืนต้น'!F715</f>
        <v>1620</v>
      </c>
      <c r="G41" s="20">
        <f>'รต .ไม้ผล ไม้ยืนต้น'!G715</f>
        <v>1882</v>
      </c>
      <c r="H41" s="19">
        <f>'รต .ไม้ผล ไม้ยืนต้น'!H715</f>
        <v>0</v>
      </c>
      <c r="I41" s="19">
        <f>'รต .ไม้ผล ไม้ยืนต้น'!I715</f>
        <v>0</v>
      </c>
      <c r="J41" s="20">
        <f>'รต .ไม้ผล ไม้ยืนต้น'!J715</f>
        <v>1882</v>
      </c>
      <c r="K41" s="22">
        <f>'รต .ไม้ผล ไม้ยืนต้น'!K715</f>
        <v>3502</v>
      </c>
      <c r="L41" s="19">
        <f>'รต .ไม้ผล ไม้ยืนต้น'!L715</f>
        <v>605</v>
      </c>
      <c r="M41" s="19" t="str">
        <f>'รต .ไม้ผล ไม้ยืนต้น'!M715</f>
        <v>ทะลายปาล์มสด</v>
      </c>
      <c r="N41" s="21">
        <f>'รต .ไม้ผล ไม้ยืนต้น'!N715</f>
        <v>242000</v>
      </c>
      <c r="O41" s="22">
        <f>'รต .ไม้ผล ไม้ยืนต้น'!O715</f>
        <v>400</v>
      </c>
      <c r="P41" s="22">
        <f>'รต .ไม้ผล ไม้ยืนต้น'!P715</f>
        <v>5.9</v>
      </c>
    </row>
    <row r="42" spans="1:16" ht="24">
      <c r="A42" s="28" t="s">
        <v>31</v>
      </c>
      <c r="B42" s="23">
        <f>'รต .ไม้ผล ไม้ยืนต้น'!B735</f>
        <v>75</v>
      </c>
      <c r="C42" s="23">
        <f>'รต .ไม้ผล ไม้ยืนต้น'!C735</f>
        <v>183</v>
      </c>
      <c r="D42" s="23">
        <f>'รต .ไม้ผล ไม้ยืนต้น'!D735</f>
        <v>0</v>
      </c>
      <c r="E42" s="23">
        <f>'รต .ไม้ผล ไม้ยืนต้น'!E735</f>
        <v>0</v>
      </c>
      <c r="F42" s="23">
        <f>'รต .ไม้ผล ไม้ยืนต้น'!F735</f>
        <v>183</v>
      </c>
      <c r="G42" s="23">
        <f>'รต .ไม้ผล ไม้ยืนต้น'!G735</f>
        <v>25</v>
      </c>
      <c r="H42" s="23">
        <f>'รต .ไม้ผล ไม้ยืนต้น'!H735</f>
        <v>0</v>
      </c>
      <c r="I42" s="23">
        <f>'รต .ไม้ผล ไม้ยืนต้น'!I735</f>
        <v>0</v>
      </c>
      <c r="J42" s="23">
        <f>'รต .ไม้ผล ไม้ยืนต้น'!J735</f>
        <v>25</v>
      </c>
      <c r="K42" s="19">
        <f>'รต .ไม้ผล ไม้ยืนต้น'!K735</f>
        <v>208</v>
      </c>
      <c r="L42" s="23">
        <f>'รต .ไม้ผล ไม้ยืนต้น'!L735</f>
        <v>0</v>
      </c>
      <c r="M42" s="23" t="str">
        <f>'รต .ไม้ผล ไม้ยืนต้น'!M735</f>
        <v>ผลสด</v>
      </c>
      <c r="N42" s="24">
        <f>'รต .ไม้ผล ไม้ยืนต้น'!N735</f>
        <v>0</v>
      </c>
      <c r="O42" s="22" t="e">
        <f>'รต .ไม้ผล ไม้ยืนต้น'!O735</f>
        <v>#DIV/0!</v>
      </c>
      <c r="P42" s="25">
        <f>'รต .ไม้ผล ไม้ยืนต้น'!P735</f>
        <v>0</v>
      </c>
    </row>
    <row r="43" spans="1:16" ht="48">
      <c r="A43" s="28" t="s">
        <v>32</v>
      </c>
      <c r="B43" s="23">
        <f>'รต .ไม้ผล ไม้ยืนต้น'!B756</f>
        <v>69</v>
      </c>
      <c r="C43" s="23">
        <f>'รต .ไม้ผล ไม้ยืนต้น'!C756</f>
        <v>509</v>
      </c>
      <c r="D43" s="23">
        <f>'รต .ไม้ผล ไม้ยืนต้น'!D756</f>
        <v>0</v>
      </c>
      <c r="E43" s="23">
        <f>'รต .ไม้ผล ไม้ยืนต้น'!E756</f>
        <v>0</v>
      </c>
      <c r="F43" s="23">
        <f>'รต .ไม้ผล ไม้ยืนต้น'!F756</f>
        <v>509</v>
      </c>
      <c r="G43" s="23">
        <f>'รต .ไม้ผล ไม้ยืนต้น'!G756</f>
        <v>0</v>
      </c>
      <c r="H43" s="23">
        <f>'รต .ไม้ผล ไม้ยืนต้น'!H756</f>
        <v>0</v>
      </c>
      <c r="I43" s="23">
        <f>'รต .ไม้ผล ไม้ยืนต้น'!I756</f>
        <v>0</v>
      </c>
      <c r="J43" s="23">
        <f>'รต .ไม้ผล ไม้ยืนต้น'!J756</f>
        <v>0</v>
      </c>
      <c r="K43" s="19">
        <f>'รต .ไม้ผล ไม้ยืนต้น'!K756</f>
        <v>509</v>
      </c>
      <c r="L43" s="23">
        <f>'รต .ไม้ผล ไม้ยืนต้น'!L756</f>
        <v>0</v>
      </c>
      <c r="M43" s="23">
        <f>'รต .ไม้ผล ไม้ยืนต้น'!M756</f>
        <v>0</v>
      </c>
      <c r="N43" s="24">
        <f>'รต .ไม้ผล ไม้ยืนต้น'!N756</f>
        <v>0</v>
      </c>
      <c r="O43" s="25" t="e">
        <f>'รต .ไม้ผล ไม้ยืนต้น'!O756</f>
        <v>#DIV/0!</v>
      </c>
      <c r="P43" s="25">
        <f>'รต .ไม้ผล ไม้ยืนต้น'!P756</f>
        <v>0</v>
      </c>
    </row>
    <row r="44" spans="1:16" ht="24">
      <c r="A44" s="28" t="s">
        <v>33</v>
      </c>
      <c r="B44" s="26">
        <f>'รต .ไม้ผล ไม้ยืนต้น'!B777</f>
        <v>1848</v>
      </c>
      <c r="C44" s="20">
        <f>'รต .ไม้ผล ไม้ยืนต้น'!C777</f>
        <v>15973.75</v>
      </c>
      <c r="D44" s="23">
        <f>'รต .ไม้ผล ไม้ยืนต้น'!D777</f>
        <v>0</v>
      </c>
      <c r="E44" s="23">
        <f>'รต .ไม้ผล ไม้ยืนต้น'!E777</f>
        <v>0</v>
      </c>
      <c r="F44" s="26">
        <f>'รต .ไม้ผล ไม้ยืนต้น'!F777</f>
        <v>15973.75</v>
      </c>
      <c r="G44" s="26">
        <f>'รต .ไม้ผล ไม้ยืนต้น'!G777</f>
        <v>20040</v>
      </c>
      <c r="H44" s="23">
        <f>'รต .ไม้ผล ไม้ยืนต้น'!H777</f>
        <v>0</v>
      </c>
      <c r="I44" s="23">
        <f>'รต .ไม้ผล ไม้ยืนต้น'!I777</f>
        <v>0</v>
      </c>
      <c r="J44" s="26">
        <f>'รต .ไม้ผล ไม้ยืนต้น'!J777</f>
        <v>20040</v>
      </c>
      <c r="K44" s="20">
        <f>'รต .ไม้ผล ไม้ยืนต้น'!K777</f>
        <v>36013.75</v>
      </c>
      <c r="L44" s="34">
        <f>'รต .ไม้ผล ไม้ยืนต้น'!L777</f>
        <v>0</v>
      </c>
      <c r="M44" s="23" t="str">
        <f>'รต .ไม้ผล ไม้ยืนต้น'!M777</f>
        <v>ยางก้อนถ้วย</v>
      </c>
      <c r="N44" s="24">
        <f>'รต .ไม้ผล ไม้ยืนต้น'!N777</f>
        <v>0</v>
      </c>
      <c r="O44" s="25" t="e">
        <f>'รต .ไม้ผล ไม้ยืนต้น'!O777</f>
        <v>#DIV/0!</v>
      </c>
      <c r="P44" s="25">
        <f>'รต .ไม้ผล ไม้ยืนต้น'!P777</f>
        <v>0</v>
      </c>
    </row>
    <row r="45" spans="1:16" ht="24">
      <c r="A45" s="28" t="s">
        <v>34</v>
      </c>
      <c r="B45" s="23">
        <f>'รต .ไม้ผล ไม้ยืนต้น'!B799</f>
        <v>4</v>
      </c>
      <c r="C45" s="23">
        <f>'รต .ไม้ผล ไม้ยืนต้น'!C799</f>
        <v>18</v>
      </c>
      <c r="D45" s="23">
        <f>'รต .ไม้ผล ไม้ยืนต้น'!D799</f>
        <v>0</v>
      </c>
      <c r="E45" s="23">
        <f>'รต .ไม้ผล ไม้ยืนต้น'!E799</f>
        <v>0</v>
      </c>
      <c r="F45" s="23">
        <f>'รต .ไม้ผล ไม้ยืนต้น'!F799</f>
        <v>18</v>
      </c>
      <c r="G45" s="23">
        <f>'รต .ไม้ผล ไม้ยืนต้น'!G799</f>
        <v>0</v>
      </c>
      <c r="H45" s="23">
        <f>'รต .ไม้ผล ไม้ยืนต้น'!H799</f>
        <v>0</v>
      </c>
      <c r="I45" s="23">
        <f>'รต .ไม้ผล ไม้ยืนต้น'!I799</f>
        <v>0</v>
      </c>
      <c r="J45" s="23">
        <f>'รต .ไม้ผล ไม้ยืนต้น'!J799</f>
        <v>0</v>
      </c>
      <c r="K45" s="19">
        <f>'รต .ไม้ผล ไม้ยืนต้น'!K799</f>
        <v>18</v>
      </c>
      <c r="L45" s="23">
        <f>'รต .ไม้ผล ไม้ยืนต้น'!L799</f>
        <v>0</v>
      </c>
      <c r="M45" s="23">
        <f>'รต .ไม้ผล ไม้ยืนต้น'!M799</f>
        <v>0</v>
      </c>
      <c r="N45" s="24">
        <f>'รต .ไม้ผล ไม้ยืนต้น'!N799</f>
        <v>0</v>
      </c>
      <c r="O45" s="25" t="e">
        <f>'รต .ไม้ผล ไม้ยืนต้น'!O799</f>
        <v>#DIV/0!</v>
      </c>
      <c r="P45" s="25">
        <f>'รต .ไม้ผล ไม้ยืนต้น'!P799</f>
        <v>0</v>
      </c>
    </row>
    <row r="46" spans="1:16" ht="24">
      <c r="A46" s="28" t="s">
        <v>35</v>
      </c>
      <c r="B46" s="26">
        <f>'รต .ไม้ผล ไม้ยืนต้น'!B820</f>
        <v>2620</v>
      </c>
      <c r="C46" s="26">
        <f>'รต .ไม้ผล ไม้ยืนต้น'!C820</f>
        <v>15205</v>
      </c>
      <c r="D46" s="23">
        <f>'รต .ไม้ผล ไม้ยืนต้น'!D820</f>
        <v>0</v>
      </c>
      <c r="E46" s="23">
        <f>'รต .ไม้ผล ไม้ยืนต้น'!E820</f>
        <v>0</v>
      </c>
      <c r="F46" s="26">
        <f>'รต .ไม้ผล ไม้ยืนต้น'!F820</f>
        <v>15205</v>
      </c>
      <c r="G46" s="23">
        <f>'รต .ไม้ผล ไม้ยืนต้น'!G820</f>
        <v>0</v>
      </c>
      <c r="H46" s="23">
        <f>'รต .ไม้ผล ไม้ยืนต้น'!H820</f>
        <v>0</v>
      </c>
      <c r="I46" s="23">
        <f>'รต .ไม้ผล ไม้ยืนต้น'!I820</f>
        <v>0</v>
      </c>
      <c r="J46" s="23">
        <f>'รต .ไม้ผล ไม้ยืนต้น'!J820</f>
        <v>0</v>
      </c>
      <c r="K46" s="20">
        <f>'รต .ไม้ผล ไม้ยืนต้น'!K820</f>
        <v>15205</v>
      </c>
      <c r="L46" s="23">
        <f>'รต .ไม้ผล ไม้ยืนต้น'!L820</f>
        <v>0</v>
      </c>
      <c r="M46" s="23">
        <f>'รต .ไม้ผล ไม้ยืนต้น'!M820</f>
        <v>0</v>
      </c>
      <c r="N46" s="24">
        <f>'รต .ไม้ผล ไม้ยืนต้น'!N820</f>
        <v>0</v>
      </c>
      <c r="O46" s="25" t="e">
        <f>'รต .ไม้ผล ไม้ยืนต้น'!O820</f>
        <v>#DIV/0!</v>
      </c>
      <c r="P46" s="25">
        <f>'รต .ไม้ผล ไม้ยืนต้น'!P820</f>
        <v>0</v>
      </c>
    </row>
    <row r="47" spans="1:16" ht="24">
      <c r="A47" s="28" t="s">
        <v>36</v>
      </c>
      <c r="B47" s="23">
        <f>'รต .ไม้ผล ไม้ยืนต้น'!B841</f>
        <v>116</v>
      </c>
      <c r="C47" s="23">
        <f>'รต .ไม้ผล ไม้ยืนต้น'!C841</f>
        <v>424</v>
      </c>
      <c r="D47" s="23">
        <f>'รต .ไม้ผล ไม้ยืนต้น'!D841</f>
        <v>0</v>
      </c>
      <c r="E47" s="23">
        <f>'รต .ไม้ผล ไม้ยืนต้น'!E841</f>
        <v>0</v>
      </c>
      <c r="F47" s="23">
        <f>'รต .ไม้ผล ไม้ยืนต้น'!F841</f>
        <v>424</v>
      </c>
      <c r="G47" s="23">
        <f>'รต .ไม้ผล ไม้ยืนต้น'!G841</f>
        <v>0</v>
      </c>
      <c r="H47" s="23">
        <f>'รต .ไม้ผล ไม้ยืนต้น'!H841</f>
        <v>0</v>
      </c>
      <c r="I47" s="23">
        <f>'รต .ไม้ผล ไม้ยืนต้น'!I841</f>
        <v>0</v>
      </c>
      <c r="J47" s="23">
        <f>'รต .ไม้ผล ไม้ยืนต้น'!J841</f>
        <v>0</v>
      </c>
      <c r="K47" s="19">
        <f>'รต .ไม้ผล ไม้ยืนต้น'!K841</f>
        <v>424</v>
      </c>
      <c r="L47" s="23">
        <f>'รต .ไม้ผล ไม้ยืนต้น'!L841</f>
        <v>0</v>
      </c>
      <c r="M47" s="23">
        <f>'รต .ไม้ผล ไม้ยืนต้น'!M841</f>
        <v>0</v>
      </c>
      <c r="N47" s="24">
        <f>'รต .ไม้ผล ไม้ยืนต้น'!N841</f>
        <v>0</v>
      </c>
      <c r="O47" s="25" t="e">
        <f>'รต .ไม้ผล ไม้ยืนต้น'!O841</f>
        <v>#DIV/0!</v>
      </c>
      <c r="P47" s="25">
        <f>'รต .ไม้ผล ไม้ยืนต้น'!P841</f>
        <v>0</v>
      </c>
    </row>
    <row r="48" spans="1:16" ht="48">
      <c r="A48" s="28" t="s">
        <v>80</v>
      </c>
      <c r="B48" s="23">
        <f>'รต .ไม้ผล ไม้ยืนต้น'!B862</f>
        <v>6</v>
      </c>
      <c r="C48" s="23">
        <f>'รต .ไม้ผล ไม้ยืนต้น'!C862</f>
        <v>57</v>
      </c>
      <c r="D48" s="23">
        <f>'รต .ไม้ผล ไม้ยืนต้น'!D862</f>
        <v>0</v>
      </c>
      <c r="E48" s="23">
        <f>'รต .ไม้ผล ไม้ยืนต้น'!E862</f>
        <v>0</v>
      </c>
      <c r="F48" s="23">
        <f>'รต .ไม้ผล ไม้ยืนต้น'!F862</f>
        <v>57</v>
      </c>
      <c r="G48" s="23">
        <f>'รต .ไม้ผล ไม้ยืนต้น'!G862</f>
        <v>0</v>
      </c>
      <c r="H48" s="23">
        <f>'รต .ไม้ผล ไม้ยืนต้น'!H862</f>
        <v>0</v>
      </c>
      <c r="I48" s="23">
        <f>'รต .ไม้ผล ไม้ยืนต้น'!I862</f>
        <v>0</v>
      </c>
      <c r="J48" s="23">
        <f>'รต .ไม้ผล ไม้ยืนต้น'!J862</f>
        <v>0</v>
      </c>
      <c r="K48" s="19">
        <f>'รต .ไม้ผล ไม้ยืนต้น'!K862</f>
        <v>57</v>
      </c>
      <c r="L48" s="23">
        <f>'รต .ไม้ผล ไม้ยืนต้น'!L862</f>
        <v>0</v>
      </c>
      <c r="M48" s="23">
        <f>'รต .ไม้ผล ไม้ยืนต้น'!M862</f>
        <v>0</v>
      </c>
      <c r="N48" s="24">
        <f>'รต .ไม้ผล ไม้ยืนต้น'!N862</f>
        <v>0</v>
      </c>
      <c r="O48" s="23" t="e">
        <f>'รต .ไม้ผล ไม้ยืนต้น'!O862</f>
        <v>#DIV/0!</v>
      </c>
      <c r="P48" s="23">
        <f>'รต .ไม้ผล ไม้ยืนต้น'!P862</f>
        <v>0</v>
      </c>
    </row>
    <row r="49" spans="1:16" ht="24">
      <c r="A49" s="28" t="s">
        <v>37</v>
      </c>
      <c r="B49" s="23">
        <f>'รต .ไม้ผล ไม้ยืนต้น'!B904</f>
        <v>8</v>
      </c>
      <c r="C49" s="25">
        <f>'รต .ไม้ผล ไม้ยืนต้น'!C904</f>
        <v>46</v>
      </c>
      <c r="D49" s="22">
        <f>'รต .ไม้ผล ไม้ยืนต้น'!D904</f>
        <v>0</v>
      </c>
      <c r="E49" s="25">
        <f>'รต .ไม้ผล ไม้ยืนต้น'!E904</f>
        <v>0</v>
      </c>
      <c r="F49" s="25">
        <f>'รต .ไม้ผล ไม้ยืนต้น'!F904</f>
        <v>46</v>
      </c>
      <c r="G49" s="25">
        <f>'รต .ไม้ผล ไม้ยืนต้น'!G904</f>
        <v>0</v>
      </c>
      <c r="H49" s="25">
        <f>'รต .ไม้ผล ไม้ยืนต้น'!H904</f>
        <v>0</v>
      </c>
      <c r="I49" s="25">
        <f>'รต .ไม้ผล ไม้ยืนต้น'!I904</f>
        <v>0</v>
      </c>
      <c r="J49" s="25">
        <f>'รต .ไม้ผล ไม้ยืนต้น'!J904</f>
        <v>0</v>
      </c>
      <c r="K49" s="22">
        <f>'รต .ไม้ผล ไม้ยืนต้น'!K904</f>
        <v>46</v>
      </c>
      <c r="L49" s="25">
        <f>'รต .ไม้ผล ไม้ยืนต้น'!M904</f>
        <v>0</v>
      </c>
      <c r="M49" s="23">
        <f>'รต .ไม้ผล ไม้ยืนต้น'!M904</f>
        <v>0</v>
      </c>
      <c r="N49" s="24">
        <f>'รต .ไม้ผล ไม้ยืนต้น'!N904</f>
        <v>0</v>
      </c>
      <c r="O49" s="25" t="e">
        <f>'รต .ไม้ผล ไม้ยืนต้น'!O904</f>
        <v>#DIV/0!</v>
      </c>
      <c r="P49" s="25">
        <f>'รต .ไม้ผล ไม้ยืนต้น'!P904</f>
        <v>0</v>
      </c>
    </row>
    <row r="50" spans="1:16" ht="24.6" customHeight="1">
      <c r="A50" s="28" t="s">
        <v>115</v>
      </c>
      <c r="B50" s="19">
        <f>'รต .ไม้ผล ไม้ยืนต้น'!B883</f>
        <v>76</v>
      </c>
      <c r="C50" s="19">
        <f>'รต .ไม้ผล ไม้ยืนต้น'!C883</f>
        <v>128</v>
      </c>
      <c r="D50" s="19">
        <f>'รต .ไม้ผล ไม้ยืนต้น'!D883</f>
        <v>0</v>
      </c>
      <c r="E50" s="19">
        <f>'รต .ไม้ผล ไม้ยืนต้น'!E883</f>
        <v>0</v>
      </c>
      <c r="F50" s="19">
        <f>'รต .ไม้ผล ไม้ยืนต้น'!F883</f>
        <v>128</v>
      </c>
      <c r="G50" s="19">
        <f>'รต .ไม้ผล ไม้ยืนต้น'!G883</f>
        <v>0</v>
      </c>
      <c r="H50" s="19">
        <f>'รต .ไม้ผล ไม้ยืนต้น'!H883</f>
        <v>0</v>
      </c>
      <c r="I50" s="19">
        <f>'รต .ไม้ผล ไม้ยืนต้น'!I883</f>
        <v>0</v>
      </c>
      <c r="J50" s="19">
        <f>'รต .ไม้ผล ไม้ยืนต้น'!J883</f>
        <v>0</v>
      </c>
      <c r="K50" s="19">
        <f>'รต .ไม้ผล ไม้ยืนต้น'!K883</f>
        <v>128</v>
      </c>
      <c r="L50" s="19">
        <f>'รต .ไม้ผล ไม้ยืนต้น'!L883</f>
        <v>0</v>
      </c>
      <c r="M50" s="19">
        <f>'รต .ไม้ผล ไม้ยืนต้น'!M883</f>
        <v>0</v>
      </c>
      <c r="N50" s="19">
        <f>'รต .ไม้ผล ไม้ยืนต้น'!N883</f>
        <v>0</v>
      </c>
      <c r="O50" s="19" t="e">
        <f>'รต .ไม้ผล ไม้ยืนต้น'!O883</f>
        <v>#DIV/0!</v>
      </c>
      <c r="P50" s="19">
        <f>'รต .ไม้ผล ไม้ยืนต้น'!P883</f>
        <v>0</v>
      </c>
    </row>
    <row r="51" spans="1:16" ht="24.6" customHeight="1">
      <c r="A51" s="28" t="s">
        <v>120</v>
      </c>
      <c r="B51" s="23">
        <f>'รต .ไม้ผล ไม้ยืนต้น'!B946</f>
        <v>12</v>
      </c>
      <c r="C51" s="23">
        <f>'รต .ไม้ผล ไม้ยืนต้น'!C946</f>
        <v>12</v>
      </c>
      <c r="D51" s="23">
        <f>'รต .ไม้ผล ไม้ยืนต้น'!D946</f>
        <v>0</v>
      </c>
      <c r="E51" s="23">
        <f>'รต .ไม้ผล ไม้ยืนต้น'!E946</f>
        <v>0</v>
      </c>
      <c r="F51" s="23">
        <f>'รต .ไม้ผล ไม้ยืนต้น'!F946</f>
        <v>12</v>
      </c>
      <c r="G51" s="23">
        <f>'รต .ไม้ผล ไม้ยืนต้น'!G946</f>
        <v>0</v>
      </c>
      <c r="H51" s="23">
        <f>'รต .ไม้ผล ไม้ยืนต้น'!H946</f>
        <v>0</v>
      </c>
      <c r="I51" s="23">
        <f>'รต .ไม้ผล ไม้ยืนต้น'!I946</f>
        <v>0</v>
      </c>
      <c r="J51" s="23">
        <f>'รต .ไม้ผล ไม้ยืนต้น'!J946</f>
        <v>0</v>
      </c>
      <c r="K51" s="23">
        <f>'รต .ไม้ผล ไม้ยืนต้น'!K946</f>
        <v>12</v>
      </c>
      <c r="L51" s="23">
        <f>'รต .ไม้ผล ไม้ยืนต้น'!L946</f>
        <v>0</v>
      </c>
      <c r="M51" s="23">
        <f>'รต .ไม้ผล ไม้ยืนต้น'!M946</f>
        <v>0</v>
      </c>
      <c r="N51" s="23">
        <f>'รต .ไม้ผล ไม้ยืนต้น'!N946</f>
        <v>0</v>
      </c>
      <c r="O51" s="23" t="e">
        <f>'รต .ไม้ผล ไม้ยืนต้น'!O946</f>
        <v>#DIV/0!</v>
      </c>
      <c r="P51" s="23">
        <f>'รต .ไม้ผล ไม้ยืนต้น'!P946</f>
        <v>0</v>
      </c>
    </row>
    <row r="52" spans="1:16" ht="25.9" customHeight="1">
      <c r="A52" s="28" t="s">
        <v>121</v>
      </c>
      <c r="B52" s="23">
        <f>'รต .ไม้ผล ไม้ยืนต้น'!B968</f>
        <v>8</v>
      </c>
      <c r="C52" s="23">
        <f>'รต .ไม้ผล ไม้ยืนต้น'!C968</f>
        <v>2</v>
      </c>
      <c r="D52" s="23">
        <f>'รต .ไม้ผล ไม้ยืนต้น'!D968</f>
        <v>0</v>
      </c>
      <c r="E52" s="23">
        <f>'รต .ไม้ผล ไม้ยืนต้น'!E968</f>
        <v>0</v>
      </c>
      <c r="F52" s="23">
        <f>'รต .ไม้ผล ไม้ยืนต้น'!F968</f>
        <v>2</v>
      </c>
      <c r="G52" s="23">
        <f>'รต .ไม้ผล ไม้ยืนต้น'!G968</f>
        <v>0</v>
      </c>
      <c r="H52" s="23">
        <f>'รต .ไม้ผล ไม้ยืนต้น'!H968</f>
        <v>0</v>
      </c>
      <c r="I52" s="23">
        <f>'รต .ไม้ผล ไม้ยืนต้น'!I968</f>
        <v>0</v>
      </c>
      <c r="J52" s="23">
        <f>'รต .ไม้ผล ไม้ยืนต้น'!J968</f>
        <v>0</v>
      </c>
      <c r="K52" s="23">
        <f>'รต .ไม้ผล ไม้ยืนต้น'!K968</f>
        <v>2</v>
      </c>
      <c r="L52" s="23">
        <f>'รต .ไม้ผล ไม้ยืนต้น'!L968</f>
        <v>0</v>
      </c>
      <c r="M52" s="23">
        <f>'รต .ไม้ผล ไม้ยืนต้น'!M968</f>
        <v>0</v>
      </c>
      <c r="N52" s="23">
        <f>'รต .ไม้ผล ไม้ยืนต้น'!N968</f>
        <v>0</v>
      </c>
      <c r="O52" s="23" t="e">
        <f>'รต .ไม้ผล ไม้ยืนต้น'!O968</f>
        <v>#DIV/0!</v>
      </c>
      <c r="P52" s="23">
        <f>'รต .ไม้ผล ไม้ยืนต้น'!P968</f>
        <v>0</v>
      </c>
    </row>
    <row r="53" spans="1:16" ht="24">
      <c r="A53" s="28" t="s">
        <v>124</v>
      </c>
      <c r="B53" s="23">
        <f>ต.แม่สำ!B428</f>
        <v>1</v>
      </c>
      <c r="C53" s="23">
        <f>ต.แม่สำ!C428</f>
        <v>9</v>
      </c>
      <c r="D53" s="23">
        <f>ต.แม่สำ!D428</f>
        <v>0</v>
      </c>
      <c r="E53" s="23">
        <f>ต.แม่สำ!E428</f>
        <v>0</v>
      </c>
      <c r="F53" s="23">
        <f>ต.แม่สำ!F428</f>
        <v>9</v>
      </c>
      <c r="G53" s="23">
        <f>ต.แม่สำ!G428</f>
        <v>0</v>
      </c>
      <c r="H53" s="23">
        <f>ต.แม่สำ!H428</f>
        <v>0</v>
      </c>
      <c r="I53" s="23">
        <f>ต.แม่สำ!I428</f>
        <v>0</v>
      </c>
      <c r="J53" s="23">
        <f>ต.แม่สำ!J428</f>
        <v>0</v>
      </c>
      <c r="K53" s="23">
        <f>ต.แม่สำ!K428</f>
        <v>9</v>
      </c>
      <c r="L53" s="23">
        <f>ต.แม่สำ!L428</f>
        <v>0</v>
      </c>
      <c r="M53" s="23">
        <f>ต.แม่สำ!M428</f>
        <v>0</v>
      </c>
      <c r="N53" s="23">
        <f>ต.แม่สำ!N428</f>
        <v>0</v>
      </c>
      <c r="O53" s="23" t="e">
        <f>ต.แม่สำ!O428</f>
        <v>#DIV/0!</v>
      </c>
      <c r="P53" s="23">
        <f>ต.แม่สำ!P428</f>
        <v>0</v>
      </c>
    </row>
    <row r="54" spans="1:16" ht="48">
      <c r="A54" s="28" t="s">
        <v>125</v>
      </c>
      <c r="B54" s="23">
        <f>'รต .ไม้ผล ไม้ยืนต้น'!B1012</f>
        <v>2</v>
      </c>
      <c r="C54" s="23">
        <f>'รต .ไม้ผล ไม้ยืนต้น'!C1012</f>
        <v>100</v>
      </c>
      <c r="D54" s="23">
        <f>'รต .ไม้ผล ไม้ยืนต้น'!D1012</f>
        <v>0</v>
      </c>
      <c r="E54" s="23">
        <f>'รต .ไม้ผล ไม้ยืนต้น'!E1012</f>
        <v>0</v>
      </c>
      <c r="F54" s="23">
        <f>'รต .ไม้ผล ไม้ยืนต้น'!F1012</f>
        <v>100</v>
      </c>
      <c r="G54" s="23">
        <f>'รต .ไม้ผล ไม้ยืนต้น'!G1012</f>
        <v>0</v>
      </c>
      <c r="H54" s="23">
        <f>'รต .ไม้ผล ไม้ยืนต้น'!H1012</f>
        <v>0</v>
      </c>
      <c r="I54" s="23">
        <f>'รต .ไม้ผล ไม้ยืนต้น'!I1012</f>
        <v>0</v>
      </c>
      <c r="J54" s="23">
        <f>'รต .ไม้ผล ไม้ยืนต้น'!J1012</f>
        <v>0</v>
      </c>
      <c r="K54" s="23">
        <f>'รต .ไม้ผล ไม้ยืนต้น'!K1012</f>
        <v>100</v>
      </c>
      <c r="L54" s="23">
        <f>'รต .ไม้ผล ไม้ยืนต้น'!L1012</f>
        <v>0</v>
      </c>
      <c r="M54" s="23" t="str">
        <f>'รต .ไม้ผล ไม้ยืนต้น'!M1012</f>
        <v>ผลสด</v>
      </c>
      <c r="N54" s="23">
        <f>'รต .ไม้ผล ไม้ยืนต้น'!N1012</f>
        <v>0</v>
      </c>
      <c r="O54" s="23" t="e">
        <f>'รต .ไม้ผล ไม้ยืนต้น'!O1012</f>
        <v>#DIV/0!</v>
      </c>
      <c r="P54" s="23">
        <f>'รต .ไม้ผล ไม้ยืนต้น'!P1012</f>
        <v>0</v>
      </c>
    </row>
    <row r="55" spans="1:16" ht="24">
      <c r="A55" s="28" t="s">
        <v>129</v>
      </c>
      <c r="B55" s="23">
        <f>'รต .ไม้ผล ไม้ยืนต้น'!B1034</f>
        <v>2</v>
      </c>
      <c r="C55" s="23">
        <f>'รต .ไม้ผล ไม้ยืนต้น'!C1034</f>
        <v>2</v>
      </c>
      <c r="D55" s="23">
        <f>'รต .ไม้ผล ไม้ยืนต้น'!D1034</f>
        <v>0</v>
      </c>
      <c r="E55" s="23">
        <f>'รต .ไม้ผล ไม้ยืนต้น'!E1034</f>
        <v>0</v>
      </c>
      <c r="F55" s="23">
        <f>'รต .ไม้ผล ไม้ยืนต้น'!F1034</f>
        <v>2</v>
      </c>
      <c r="G55" s="23">
        <f>'รต .ไม้ผล ไม้ยืนต้น'!G1034</f>
        <v>0</v>
      </c>
      <c r="H55" s="23">
        <f>'รต .ไม้ผล ไม้ยืนต้น'!H1034</f>
        <v>0</v>
      </c>
      <c r="I55" s="23">
        <f>'รต .ไม้ผล ไม้ยืนต้น'!I1034</f>
        <v>0</v>
      </c>
      <c r="J55" s="23">
        <f>'รต .ไม้ผล ไม้ยืนต้น'!J1034</f>
        <v>0</v>
      </c>
      <c r="K55" s="23">
        <f>'รต .ไม้ผล ไม้ยืนต้น'!K1034</f>
        <v>2</v>
      </c>
      <c r="L55" s="23">
        <f>'รต .ไม้ผล ไม้ยืนต้น'!L1034</f>
        <v>0</v>
      </c>
      <c r="M55" s="23" t="str">
        <f>'รต .ไม้ผล ไม้ยืนต้น'!M1034</f>
        <v>ผลสด</v>
      </c>
      <c r="N55" s="23">
        <f>'รต .ไม้ผล ไม้ยืนต้น'!N1034</f>
        <v>0</v>
      </c>
      <c r="O55" s="23" t="e">
        <f>'รต .ไม้ผล ไม้ยืนต้น'!O1034</f>
        <v>#DIV/0!</v>
      </c>
      <c r="P55" s="23">
        <f>'รต .ไม้ผล ไม้ยืนต้น'!P1034</f>
        <v>0</v>
      </c>
    </row>
    <row r="56" spans="1:16" ht="24">
      <c r="A56" s="28" t="s">
        <v>130</v>
      </c>
      <c r="B56" s="23">
        <f>'รต .ไม้ผล ไม้ยืนต้น'!B1056</f>
        <v>1</v>
      </c>
      <c r="C56" s="23">
        <f>'รต .ไม้ผล ไม้ยืนต้น'!C1056</f>
        <v>1</v>
      </c>
      <c r="D56" s="23">
        <f>'รต .ไม้ผล ไม้ยืนต้น'!D1056</f>
        <v>0</v>
      </c>
      <c r="E56" s="23">
        <f>'รต .ไม้ผล ไม้ยืนต้น'!E1056</f>
        <v>0</v>
      </c>
      <c r="F56" s="23">
        <f>'รต .ไม้ผล ไม้ยืนต้น'!F1056</f>
        <v>1</v>
      </c>
      <c r="G56" s="23">
        <f>'รต .ไม้ผล ไม้ยืนต้น'!G1056</f>
        <v>0</v>
      </c>
      <c r="H56" s="23">
        <f>'รต .ไม้ผล ไม้ยืนต้น'!H1056</f>
        <v>0</v>
      </c>
      <c r="I56" s="23">
        <f>'รต .ไม้ผล ไม้ยืนต้น'!I1056</f>
        <v>0</v>
      </c>
      <c r="J56" s="23">
        <f>'รต .ไม้ผล ไม้ยืนต้น'!J1056</f>
        <v>0</v>
      </c>
      <c r="K56" s="23">
        <f>'รต .ไม้ผล ไม้ยืนต้น'!K1056</f>
        <v>1</v>
      </c>
      <c r="L56" s="23">
        <f>'รต .ไม้ผล ไม้ยืนต้น'!L1056</f>
        <v>0</v>
      </c>
      <c r="M56" s="23" t="str">
        <f>'รต .ไม้ผล ไม้ยืนต้น'!M1056</f>
        <v>ผลสด</v>
      </c>
      <c r="N56" s="23">
        <f>'รต .ไม้ผล ไม้ยืนต้น'!N1056</f>
        <v>0</v>
      </c>
      <c r="O56" s="23" t="e">
        <f>'รต .ไม้ผล ไม้ยืนต้น'!O1056</f>
        <v>#DIV/0!</v>
      </c>
      <c r="P56" s="23">
        <f>'รต .ไม้ผล ไม้ยืนต้น'!P1056</f>
        <v>0</v>
      </c>
    </row>
    <row r="57" spans="1:16" ht="24">
      <c r="A57" s="28" t="s">
        <v>131</v>
      </c>
      <c r="B57" s="23">
        <f>'รต .ไม้ผล ไม้ยืนต้น'!B1078</f>
        <v>2</v>
      </c>
      <c r="C57" s="23">
        <f>'รต .ไม้ผล ไม้ยืนต้น'!C1078</f>
        <v>3</v>
      </c>
      <c r="D57" s="23">
        <f>'รต .ไม้ผล ไม้ยืนต้น'!D1078</f>
        <v>0</v>
      </c>
      <c r="E57" s="23">
        <f>'รต .ไม้ผล ไม้ยืนต้น'!E1078</f>
        <v>0</v>
      </c>
      <c r="F57" s="23">
        <f>'รต .ไม้ผล ไม้ยืนต้น'!F1078</f>
        <v>3</v>
      </c>
      <c r="G57" s="23">
        <f>'รต .ไม้ผล ไม้ยืนต้น'!G1078</f>
        <v>0</v>
      </c>
      <c r="H57" s="23">
        <f>'รต .ไม้ผล ไม้ยืนต้น'!H1078</f>
        <v>0</v>
      </c>
      <c r="I57" s="23">
        <f>'รต .ไม้ผล ไม้ยืนต้น'!I1078</f>
        <v>0</v>
      </c>
      <c r="J57" s="23">
        <f>'รต .ไม้ผล ไม้ยืนต้น'!J1078</f>
        <v>0</v>
      </c>
      <c r="K57" s="23">
        <f>'รต .ไม้ผล ไม้ยืนต้น'!K1078</f>
        <v>3</v>
      </c>
      <c r="L57" s="23">
        <f>'รต .ไม้ผล ไม้ยืนต้น'!L1078</f>
        <v>0</v>
      </c>
      <c r="M57" s="23" t="str">
        <f>'รต .ไม้ผล ไม้ยืนต้น'!M1078</f>
        <v>ผลสด</v>
      </c>
      <c r="N57" s="23">
        <f>'รต .ไม้ผล ไม้ยืนต้น'!N1078</f>
        <v>0</v>
      </c>
      <c r="O57" s="23" t="e">
        <f>'รต .ไม้ผล ไม้ยืนต้น'!O1078</f>
        <v>#DIV/0!</v>
      </c>
      <c r="P57" s="23">
        <f>'รต .ไม้ผล ไม้ยืนต้น'!P1078</f>
        <v>0</v>
      </c>
    </row>
    <row r="58" spans="1:16" ht="24">
      <c r="A58" s="28" t="s">
        <v>134</v>
      </c>
      <c r="B58" s="23">
        <f>'รต .ไม้ผล ไม้ยืนต้น'!B1100</f>
        <v>3</v>
      </c>
      <c r="C58" s="23">
        <f>'รต .ไม้ผล ไม้ยืนต้น'!C1100</f>
        <v>25</v>
      </c>
      <c r="D58" s="23">
        <f>'รต .ไม้ผล ไม้ยืนต้น'!D1100</f>
        <v>0</v>
      </c>
      <c r="E58" s="23">
        <f>'รต .ไม้ผล ไม้ยืนต้น'!E1100</f>
        <v>0</v>
      </c>
      <c r="F58" s="23">
        <f>'รต .ไม้ผล ไม้ยืนต้น'!F1100</f>
        <v>25</v>
      </c>
      <c r="G58" s="23">
        <f>'รต .ไม้ผล ไม้ยืนต้น'!G1100</f>
        <v>0</v>
      </c>
      <c r="H58" s="23">
        <f>'รต .ไม้ผล ไม้ยืนต้น'!H1100</f>
        <v>0</v>
      </c>
      <c r="I58" s="23">
        <f>'รต .ไม้ผล ไม้ยืนต้น'!I1100</f>
        <v>0</v>
      </c>
      <c r="J58" s="23">
        <f>'รต .ไม้ผล ไม้ยืนต้น'!J1100</f>
        <v>0</v>
      </c>
      <c r="K58" s="23">
        <f>'รต .ไม้ผล ไม้ยืนต้น'!K1100</f>
        <v>25</v>
      </c>
      <c r="L58" s="23">
        <f>'รต .ไม้ผล ไม้ยืนต้น'!L1100</f>
        <v>0</v>
      </c>
      <c r="M58" s="23">
        <v>0</v>
      </c>
      <c r="N58" s="23">
        <f>'รต .ไม้ผล ไม้ยืนต้น'!N1100</f>
        <v>0</v>
      </c>
      <c r="O58" s="23" t="e">
        <f>'รต .ไม้ผล ไม้ยืนต้น'!O1100</f>
        <v>#DIV/0!</v>
      </c>
      <c r="P58" s="23">
        <f>'รต .ไม้ผล ไม้ยืนต้น'!P1100</f>
        <v>0</v>
      </c>
    </row>
    <row r="59" spans="1:16" ht="24">
      <c r="A59" s="29"/>
      <c r="B59" s="36">
        <f t="shared" ref="B59:L59" si="0">SUM(B9:B56)</f>
        <v>16658</v>
      </c>
      <c r="C59" s="37">
        <f t="shared" si="0"/>
        <v>70373.25</v>
      </c>
      <c r="D59" s="37">
        <f t="shared" si="0"/>
        <v>77</v>
      </c>
      <c r="E59" s="37">
        <f t="shared" si="0"/>
        <v>0</v>
      </c>
      <c r="F59" s="37">
        <f t="shared" si="0"/>
        <v>70450.25</v>
      </c>
      <c r="G59" s="37">
        <f t="shared" si="0"/>
        <v>79985.5</v>
      </c>
      <c r="H59" s="37">
        <f t="shared" si="0"/>
        <v>12</v>
      </c>
      <c r="I59" s="37">
        <f t="shared" si="0"/>
        <v>0</v>
      </c>
      <c r="J59" s="37">
        <f t="shared" si="0"/>
        <v>79973.5</v>
      </c>
      <c r="K59" s="14">
        <f t="shared" si="0"/>
        <v>150423.75</v>
      </c>
      <c r="L59" s="37">
        <f t="shared" si="0"/>
        <v>9144</v>
      </c>
      <c r="M59" s="38"/>
      <c r="N59" s="36">
        <f>SUM(N9:N56)</f>
        <v>15532800</v>
      </c>
      <c r="O59" s="30">
        <f>IFERROR(N59/L59,0)</f>
        <v>1698.6876640419948</v>
      </c>
      <c r="P59" s="37"/>
    </row>
    <row r="60" spans="1:16" ht="17.25">
      <c r="A60" s="29"/>
      <c r="B60" s="31"/>
      <c r="C60" s="31"/>
      <c r="D60" s="31"/>
      <c r="E60" s="31"/>
      <c r="F60" s="31"/>
      <c r="G60" s="31"/>
      <c r="H60" s="31"/>
      <c r="I60" s="31"/>
      <c r="J60" s="31"/>
      <c r="K60" s="32"/>
      <c r="L60" s="31"/>
      <c r="M60" s="31"/>
      <c r="N60" s="33"/>
      <c r="O60" s="31"/>
      <c r="P60" s="31"/>
    </row>
  </sheetData>
  <mergeCells count="21">
    <mergeCell ref="B5:B8"/>
    <mergeCell ref="K5:K8"/>
    <mergeCell ref="H6:H8"/>
    <mergeCell ref="I6:I8"/>
    <mergeCell ref="J6:J8"/>
    <mergeCell ref="A1:P1"/>
    <mergeCell ref="A2:P2"/>
    <mergeCell ref="A3:P3"/>
    <mergeCell ref="C5:F5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A5:A8"/>
  </mergeCells>
  <pageMargins left="0.31496062992126" right="0.118110236220472" top="0.31496062992126" bottom="0.196850393700787" header="0.31496062992126" footer="0.118110236220472"/>
  <pageSetup paperSize="9" scale="77" fitToHeight="0" orientation="landscape" r:id="rId1"/>
  <headerFooter>
    <oddHeader xml:space="preserve">&amp;Rแบบ รอ. แผ่นที่ &amp;P/3             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484"/>
  <sheetViews>
    <sheetView topLeftCell="A286" workbookViewId="0">
      <selection activeCell="T303" sqref="T303"/>
    </sheetView>
  </sheetViews>
  <sheetFormatPr defaultRowHeight="15"/>
  <cols>
    <col min="1" max="1" width="13.28515625" customWidth="1"/>
    <col min="2" max="2" width="9.28515625" bestFit="1" customWidth="1"/>
    <col min="3" max="3" width="11" bestFit="1" customWidth="1"/>
    <col min="4" max="5" width="9.28515625" bestFit="1" customWidth="1"/>
    <col min="6" max="6" width="11" bestFit="1" customWidth="1"/>
    <col min="7" max="7" width="10.85546875" bestFit="1" customWidth="1"/>
    <col min="8" max="9" width="9.28515625" bestFit="1" customWidth="1"/>
    <col min="10" max="10" width="10.85546875" bestFit="1" customWidth="1"/>
    <col min="11" max="11" width="12.140625" bestFit="1" customWidth="1"/>
    <col min="12" max="12" width="11.42578125" customWidth="1"/>
    <col min="13" max="13" width="9.28515625" bestFit="1" customWidth="1"/>
    <col min="14" max="14" width="14" customWidth="1"/>
    <col min="15" max="15" width="10.7109375" bestFit="1" customWidth="1"/>
    <col min="16" max="16" width="9.42578125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145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1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>
        <v>3</v>
      </c>
      <c r="C8" s="42">
        <v>10</v>
      </c>
      <c r="D8" s="47">
        <v>0</v>
      </c>
      <c r="E8" s="42">
        <v>0</v>
      </c>
      <c r="F8" s="42">
        <f>C8+D8+E8</f>
        <v>10</v>
      </c>
      <c r="G8" s="42">
        <v>2</v>
      </c>
      <c r="H8" s="42">
        <v>0</v>
      </c>
      <c r="I8" s="42">
        <v>0</v>
      </c>
      <c r="J8" s="42">
        <f>G8-H8-I8</f>
        <v>2</v>
      </c>
      <c r="K8" s="42">
        <f>F8+J8</f>
        <v>12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3</v>
      </c>
      <c r="C9" s="42">
        <v>5</v>
      </c>
      <c r="D9" s="47">
        <v>0</v>
      </c>
      <c r="E9" s="42">
        <v>0</v>
      </c>
      <c r="F9" s="42">
        <f t="shared" ref="F9:F21" si="0">C9+D9+E9</f>
        <v>5</v>
      </c>
      <c r="G9" s="42">
        <v>2</v>
      </c>
      <c r="H9" s="42">
        <v>0</v>
      </c>
      <c r="I9" s="42">
        <v>0</v>
      </c>
      <c r="J9" s="42">
        <f t="shared" ref="J9:J21" si="1">G9-H9-I9</f>
        <v>2</v>
      </c>
      <c r="K9" s="42">
        <f t="shared" ref="K9:K21" si="2">F9+J9</f>
        <v>7</v>
      </c>
      <c r="L9" s="42">
        <v>0</v>
      </c>
      <c r="M9" s="42" t="s">
        <v>82</v>
      </c>
      <c r="N9" s="44">
        <f t="shared" ref="N9:N20" si="3"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7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/>
      <c r="C11" s="42"/>
      <c r="D11" s="47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3"/>
        <v>0</v>
      </c>
      <c r="O11" s="44"/>
      <c r="P11" s="44"/>
    </row>
    <row r="12" spans="1:16" ht="24">
      <c r="A12" s="42" t="s">
        <v>58</v>
      </c>
      <c r="B12" s="42">
        <v>44</v>
      </c>
      <c r="C12" s="42">
        <v>0</v>
      </c>
      <c r="D12" s="47">
        <v>0</v>
      </c>
      <c r="E12" s="42">
        <v>0</v>
      </c>
      <c r="F12" s="42">
        <f t="shared" si="0"/>
        <v>0</v>
      </c>
      <c r="G12" s="42">
        <v>82</v>
      </c>
      <c r="H12" s="42">
        <v>0</v>
      </c>
      <c r="I12" s="42">
        <v>0</v>
      </c>
      <c r="J12" s="42">
        <f t="shared" si="1"/>
        <v>82</v>
      </c>
      <c r="K12" s="42">
        <f t="shared" si="2"/>
        <v>82</v>
      </c>
      <c r="L12" s="42">
        <v>0</v>
      </c>
      <c r="M12" s="42" t="s">
        <v>82</v>
      </c>
      <c r="N12" s="44">
        <f t="shared" si="3"/>
        <v>0</v>
      </c>
      <c r="O12" s="44">
        <v>0</v>
      </c>
      <c r="P12" s="44">
        <v>0</v>
      </c>
    </row>
    <row r="13" spans="1:16" ht="24">
      <c r="A13" s="42" t="s">
        <v>59</v>
      </c>
      <c r="B13" s="42">
        <v>62</v>
      </c>
      <c r="C13" s="42">
        <v>160</v>
      </c>
      <c r="D13" s="47">
        <v>0</v>
      </c>
      <c r="E13" s="42">
        <v>0</v>
      </c>
      <c r="F13" s="42">
        <f t="shared" si="0"/>
        <v>160</v>
      </c>
      <c r="G13" s="42">
        <v>100</v>
      </c>
      <c r="H13" s="42">
        <v>0</v>
      </c>
      <c r="I13" s="42">
        <v>0</v>
      </c>
      <c r="J13" s="42">
        <f t="shared" si="1"/>
        <v>100</v>
      </c>
      <c r="K13" s="42">
        <f t="shared" si="2"/>
        <v>260</v>
      </c>
      <c r="L13" s="42">
        <v>0</v>
      </c>
      <c r="M13" s="42" t="s">
        <v>82</v>
      </c>
      <c r="N13" s="44">
        <f t="shared" si="3"/>
        <v>0</v>
      </c>
      <c r="O13" s="44">
        <v>0</v>
      </c>
      <c r="P13" s="44">
        <v>0</v>
      </c>
    </row>
    <row r="14" spans="1:16" ht="24">
      <c r="A14" s="42" t="s">
        <v>60</v>
      </c>
      <c r="B14" s="42">
        <v>15</v>
      </c>
      <c r="C14" s="42">
        <v>20</v>
      </c>
      <c r="D14" s="47">
        <v>0</v>
      </c>
      <c r="E14" s="42">
        <v>0</v>
      </c>
      <c r="F14" s="42">
        <f t="shared" si="0"/>
        <v>20</v>
      </c>
      <c r="G14" s="42">
        <v>49</v>
      </c>
      <c r="H14" s="42">
        <v>0</v>
      </c>
      <c r="I14" s="42">
        <v>0</v>
      </c>
      <c r="J14" s="42">
        <f t="shared" si="1"/>
        <v>49</v>
      </c>
      <c r="K14" s="42">
        <f t="shared" si="2"/>
        <v>69</v>
      </c>
      <c r="L14" s="42">
        <v>0</v>
      </c>
      <c r="M14" s="42" t="s">
        <v>82</v>
      </c>
      <c r="N14" s="44">
        <f t="shared" si="3"/>
        <v>0</v>
      </c>
      <c r="O14" s="44">
        <v>0</v>
      </c>
      <c r="P14" s="44">
        <v>0</v>
      </c>
    </row>
    <row r="15" spans="1:16" ht="24">
      <c r="A15" s="42" t="s">
        <v>61</v>
      </c>
      <c r="B15" s="42">
        <v>33</v>
      </c>
      <c r="C15" s="42">
        <v>157</v>
      </c>
      <c r="D15" s="47">
        <v>0</v>
      </c>
      <c r="E15" s="42">
        <v>0</v>
      </c>
      <c r="F15" s="42">
        <f t="shared" si="0"/>
        <v>157</v>
      </c>
      <c r="G15" s="42">
        <v>30</v>
      </c>
      <c r="H15" s="42">
        <v>0</v>
      </c>
      <c r="I15" s="42">
        <v>0</v>
      </c>
      <c r="J15" s="42">
        <f t="shared" si="1"/>
        <v>30</v>
      </c>
      <c r="K15" s="42">
        <f t="shared" si="2"/>
        <v>187</v>
      </c>
      <c r="L15" s="42">
        <v>0</v>
      </c>
      <c r="M15" s="42" t="s">
        <v>82</v>
      </c>
      <c r="N15" s="44">
        <f t="shared" si="3"/>
        <v>0</v>
      </c>
      <c r="O15" s="44">
        <v>0</v>
      </c>
      <c r="P15" s="44">
        <v>0</v>
      </c>
    </row>
    <row r="16" spans="1:16" ht="24">
      <c r="A16" s="42" t="s">
        <v>62</v>
      </c>
      <c r="B16" s="42">
        <v>9</v>
      </c>
      <c r="C16" s="42">
        <v>8</v>
      </c>
      <c r="D16" s="47">
        <v>0</v>
      </c>
      <c r="E16" s="42">
        <v>0</v>
      </c>
      <c r="F16" s="42">
        <f t="shared" si="0"/>
        <v>8</v>
      </c>
      <c r="G16" s="42">
        <v>8.75</v>
      </c>
      <c r="H16" s="42">
        <v>0</v>
      </c>
      <c r="I16" s="42">
        <v>0</v>
      </c>
      <c r="J16" s="42">
        <f t="shared" si="1"/>
        <v>8.75</v>
      </c>
      <c r="K16" s="42">
        <f t="shared" si="2"/>
        <v>16.75</v>
      </c>
      <c r="L16" s="42">
        <v>0</v>
      </c>
      <c r="M16" s="42" t="s">
        <v>82</v>
      </c>
      <c r="N16" s="44">
        <f t="shared" si="3"/>
        <v>0</v>
      </c>
      <c r="O16" s="44">
        <v>0</v>
      </c>
      <c r="P16" s="44">
        <v>0</v>
      </c>
    </row>
    <row r="17" spans="1:16" ht="24">
      <c r="A17" s="42" t="s">
        <v>63</v>
      </c>
      <c r="B17" s="42">
        <v>14</v>
      </c>
      <c r="C17" s="42">
        <v>22</v>
      </c>
      <c r="D17" s="47">
        <v>0</v>
      </c>
      <c r="E17" s="42">
        <v>0</v>
      </c>
      <c r="F17" s="42">
        <f t="shared" si="0"/>
        <v>22</v>
      </c>
      <c r="G17" s="42">
        <v>10</v>
      </c>
      <c r="H17" s="42">
        <v>0</v>
      </c>
      <c r="I17" s="42">
        <v>0</v>
      </c>
      <c r="J17" s="42">
        <f t="shared" si="1"/>
        <v>10</v>
      </c>
      <c r="K17" s="42">
        <f t="shared" si="2"/>
        <v>32</v>
      </c>
      <c r="L17" s="42">
        <v>0</v>
      </c>
      <c r="M17" s="42" t="s">
        <v>82</v>
      </c>
      <c r="N17" s="44">
        <f t="shared" si="3"/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8</v>
      </c>
      <c r="C18" s="42">
        <v>0</v>
      </c>
      <c r="D18" s="47">
        <v>0</v>
      </c>
      <c r="E18" s="42">
        <v>0</v>
      </c>
      <c r="F18" s="42">
        <f t="shared" si="0"/>
        <v>0</v>
      </c>
      <c r="G18" s="42">
        <v>19</v>
      </c>
      <c r="H18" s="42">
        <v>0</v>
      </c>
      <c r="I18" s="42">
        <v>0</v>
      </c>
      <c r="J18" s="42">
        <f t="shared" si="1"/>
        <v>19</v>
      </c>
      <c r="K18" s="42">
        <f t="shared" si="2"/>
        <v>19</v>
      </c>
      <c r="L18" s="42">
        <v>0</v>
      </c>
      <c r="M18" s="42" t="s">
        <v>82</v>
      </c>
      <c r="N18" s="44">
        <f t="shared" si="3"/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8</v>
      </c>
      <c r="C19" s="42">
        <v>0</v>
      </c>
      <c r="D19" s="47">
        <v>0</v>
      </c>
      <c r="E19" s="42">
        <v>0</v>
      </c>
      <c r="F19" s="42">
        <f t="shared" si="0"/>
        <v>0</v>
      </c>
      <c r="G19" s="42">
        <v>26</v>
      </c>
      <c r="H19" s="42">
        <v>0</v>
      </c>
      <c r="I19" s="42">
        <v>0</v>
      </c>
      <c r="J19" s="42">
        <f t="shared" si="1"/>
        <v>26</v>
      </c>
      <c r="K19" s="42">
        <f t="shared" si="2"/>
        <v>26</v>
      </c>
      <c r="L19" s="42">
        <v>0</v>
      </c>
      <c r="M19" s="42" t="s">
        <v>82</v>
      </c>
      <c r="N19" s="44">
        <f t="shared" si="3"/>
        <v>0</v>
      </c>
      <c r="O19" s="44">
        <v>0</v>
      </c>
      <c r="P19" s="44">
        <v>0</v>
      </c>
    </row>
    <row r="20" spans="1:16" ht="24">
      <c r="A20" s="42" t="s">
        <v>66</v>
      </c>
      <c r="B20" s="42">
        <v>8</v>
      </c>
      <c r="C20" s="42">
        <v>24</v>
      </c>
      <c r="D20" s="47">
        <v>0</v>
      </c>
      <c r="E20" s="42">
        <v>0</v>
      </c>
      <c r="F20" s="42">
        <f t="shared" si="0"/>
        <v>24</v>
      </c>
      <c r="G20" s="42">
        <v>0</v>
      </c>
      <c r="H20" s="42">
        <v>0</v>
      </c>
      <c r="I20" s="42">
        <v>0</v>
      </c>
      <c r="J20" s="42">
        <f t="shared" si="1"/>
        <v>0</v>
      </c>
      <c r="K20" s="42">
        <f t="shared" si="2"/>
        <v>24</v>
      </c>
      <c r="L20" s="42">
        <v>0</v>
      </c>
      <c r="M20" s="42" t="s">
        <v>82</v>
      </c>
      <c r="N20" s="44">
        <f t="shared" si="3"/>
        <v>0</v>
      </c>
      <c r="O20" s="44">
        <v>0</v>
      </c>
      <c r="P20" s="44">
        <v>0</v>
      </c>
    </row>
    <row r="21" spans="1:16" ht="24">
      <c r="A21" s="84" t="s">
        <v>23</v>
      </c>
      <c r="B21" s="85">
        <f>SUM(B8:B20)</f>
        <v>207</v>
      </c>
      <c r="C21" s="85">
        <f>SUM(C8:C20)</f>
        <v>406</v>
      </c>
      <c r="D21" s="119">
        <f>SUM(D8:D20)</f>
        <v>0</v>
      </c>
      <c r="E21" s="85">
        <f>SUM(E8:E20)</f>
        <v>0</v>
      </c>
      <c r="F21" s="86">
        <f t="shared" si="0"/>
        <v>406</v>
      </c>
      <c r="G21" s="85">
        <f>SUM(G8:G20)</f>
        <v>328.75</v>
      </c>
      <c r="H21" s="85">
        <f>SUM(H8:H20)</f>
        <v>0</v>
      </c>
      <c r="I21" s="85">
        <f>SUM(I8:I20)</f>
        <v>0</v>
      </c>
      <c r="J21" s="86">
        <f t="shared" si="1"/>
        <v>328.75</v>
      </c>
      <c r="K21" s="86">
        <f t="shared" si="2"/>
        <v>734.75</v>
      </c>
      <c r="L21" s="85">
        <f>SUM(L8:L20)</f>
        <v>0</v>
      </c>
      <c r="M21" s="42" t="s">
        <v>82</v>
      </c>
      <c r="N21" s="87">
        <f>SUM(N8:N20)</f>
        <v>0</v>
      </c>
      <c r="O21" s="112" t="e">
        <f t="shared" ref="O21" si="4">N21/L21</f>
        <v>#DIV/0!</v>
      </c>
      <c r="P21" s="87">
        <f>SUM(P8:P20)/4</f>
        <v>0</v>
      </c>
    </row>
    <row r="22" spans="1:16" ht="17.25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</row>
    <row r="23" spans="1:16" ht="24">
      <c r="A23" s="208" t="s">
        <v>3</v>
      </c>
      <c r="B23" s="209" t="s">
        <v>20</v>
      </c>
      <c r="C23" s="210" t="s">
        <v>40</v>
      </c>
      <c r="D23" s="211"/>
      <c r="E23" s="211"/>
      <c r="F23" s="212"/>
      <c r="G23" s="210" t="s">
        <v>41</v>
      </c>
      <c r="H23" s="211"/>
      <c r="I23" s="211"/>
      <c r="J23" s="212"/>
      <c r="K23" s="213" t="s">
        <v>42</v>
      </c>
      <c r="L23" s="213" t="s">
        <v>43</v>
      </c>
      <c r="M23" s="213" t="s">
        <v>44</v>
      </c>
      <c r="N23" s="213" t="s">
        <v>45</v>
      </c>
      <c r="O23" s="213" t="s">
        <v>46</v>
      </c>
      <c r="P23" s="205" t="s">
        <v>21</v>
      </c>
    </row>
    <row r="24" spans="1:16">
      <c r="A24" s="208"/>
      <c r="B24" s="209"/>
      <c r="C24" s="205" t="s">
        <v>47</v>
      </c>
      <c r="D24" s="205" t="s">
        <v>48</v>
      </c>
      <c r="E24" s="205" t="s">
        <v>49</v>
      </c>
      <c r="F24" s="205" t="s">
        <v>50</v>
      </c>
      <c r="G24" s="205" t="s">
        <v>51</v>
      </c>
      <c r="H24" s="205" t="s">
        <v>52</v>
      </c>
      <c r="I24" s="205" t="s">
        <v>49</v>
      </c>
      <c r="J24" s="205" t="s">
        <v>53</v>
      </c>
      <c r="K24" s="214"/>
      <c r="L24" s="214"/>
      <c r="M24" s="214"/>
      <c r="N24" s="214"/>
      <c r="O24" s="214"/>
      <c r="P24" s="206"/>
    </row>
    <row r="25" spans="1:16">
      <c r="A25" s="208"/>
      <c r="B25" s="209"/>
      <c r="C25" s="206"/>
      <c r="D25" s="206"/>
      <c r="E25" s="206"/>
      <c r="F25" s="206"/>
      <c r="G25" s="206"/>
      <c r="H25" s="206"/>
      <c r="I25" s="206"/>
      <c r="J25" s="206"/>
      <c r="K25" s="214"/>
      <c r="L25" s="214"/>
      <c r="M25" s="214"/>
      <c r="N25" s="214"/>
      <c r="O25" s="214"/>
      <c r="P25" s="206"/>
    </row>
    <row r="26" spans="1:16">
      <c r="A26" s="208"/>
      <c r="B26" s="209"/>
      <c r="C26" s="207"/>
      <c r="D26" s="207"/>
      <c r="E26" s="207"/>
      <c r="F26" s="207"/>
      <c r="G26" s="207"/>
      <c r="H26" s="207"/>
      <c r="I26" s="207"/>
      <c r="J26" s="207"/>
      <c r="K26" s="215"/>
      <c r="L26" s="215"/>
      <c r="M26" s="215"/>
      <c r="N26" s="215"/>
      <c r="O26" s="215"/>
      <c r="P26" s="207"/>
    </row>
    <row r="27" spans="1:16" ht="24">
      <c r="A27" s="42" t="s">
        <v>54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1"/>
      <c r="M27" s="81"/>
      <c r="N27" s="81"/>
      <c r="O27" s="81"/>
      <c r="P27" s="81"/>
    </row>
    <row r="28" spans="1:16" ht="24">
      <c r="A28" s="42" t="s">
        <v>55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1"/>
      <c r="M28" s="81"/>
      <c r="N28" s="81"/>
      <c r="O28" s="81"/>
      <c r="P28" s="81"/>
    </row>
    <row r="29" spans="1:16" ht="24">
      <c r="A29" s="42" t="s">
        <v>56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1"/>
      <c r="M29" s="81"/>
      <c r="N29" s="81"/>
      <c r="O29" s="81"/>
      <c r="P29" s="81"/>
    </row>
    <row r="30" spans="1:16" ht="24">
      <c r="A30" s="42" t="s">
        <v>57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1"/>
      <c r="M30" s="81"/>
      <c r="N30" s="81"/>
      <c r="O30" s="81"/>
      <c r="P30" s="81"/>
    </row>
    <row r="31" spans="1:16" ht="24">
      <c r="A31" s="42" t="s">
        <v>58</v>
      </c>
      <c r="B31" s="42">
        <v>46</v>
      </c>
      <c r="C31" s="42">
        <v>115</v>
      </c>
      <c r="D31" s="42">
        <v>0</v>
      </c>
      <c r="E31" s="42">
        <v>0</v>
      </c>
      <c r="F31" s="42">
        <f>C31+D31+E31</f>
        <v>115</v>
      </c>
      <c r="G31" s="42">
        <v>250</v>
      </c>
      <c r="H31" s="42">
        <v>0</v>
      </c>
      <c r="I31" s="42">
        <v>0</v>
      </c>
      <c r="J31" s="42">
        <f>G31-H31-I31</f>
        <v>250</v>
      </c>
      <c r="K31" s="42">
        <f>F31+J31</f>
        <v>365</v>
      </c>
      <c r="L31" s="42">
        <v>0</v>
      </c>
      <c r="M31" s="42"/>
      <c r="N31" s="45">
        <f>L31*O31</f>
        <v>0</v>
      </c>
      <c r="O31" s="42">
        <v>0</v>
      </c>
      <c r="P31" s="42">
        <v>0</v>
      </c>
    </row>
    <row r="32" spans="1:16" ht="24">
      <c r="A32" s="42" t="s">
        <v>59</v>
      </c>
      <c r="B32" s="42">
        <v>56</v>
      </c>
      <c r="C32" s="42">
        <v>18</v>
      </c>
      <c r="D32" s="42">
        <v>0</v>
      </c>
      <c r="E32" s="42">
        <v>0</v>
      </c>
      <c r="F32" s="42">
        <f t="shared" ref="F32:F40" si="5">C32+D32+E32</f>
        <v>18</v>
      </c>
      <c r="G32" s="42">
        <v>220</v>
      </c>
      <c r="H32" s="42">
        <v>0</v>
      </c>
      <c r="I32" s="42">
        <v>0</v>
      </c>
      <c r="J32" s="42">
        <f t="shared" ref="J32:J40" si="6">G32-H32-I32</f>
        <v>220</v>
      </c>
      <c r="K32" s="42">
        <f t="shared" ref="K32:K40" si="7">F32+J32</f>
        <v>238</v>
      </c>
      <c r="L32" s="42">
        <v>0</v>
      </c>
      <c r="M32" s="42"/>
      <c r="N32" s="45">
        <f>L32*O32</f>
        <v>0</v>
      </c>
      <c r="O32" s="42">
        <v>0</v>
      </c>
      <c r="P32" s="42">
        <v>0</v>
      </c>
    </row>
    <row r="33" spans="1:16" ht="24">
      <c r="A33" s="42" t="s">
        <v>60</v>
      </c>
      <c r="B33" s="42">
        <v>11</v>
      </c>
      <c r="C33" s="42">
        <v>5</v>
      </c>
      <c r="D33" s="42">
        <v>0</v>
      </c>
      <c r="E33" s="42">
        <v>0</v>
      </c>
      <c r="F33" s="42">
        <f t="shared" si="5"/>
        <v>5</v>
      </c>
      <c r="G33" s="42">
        <v>50</v>
      </c>
      <c r="H33" s="42">
        <v>0</v>
      </c>
      <c r="I33" s="42">
        <v>0</v>
      </c>
      <c r="J33" s="42">
        <f t="shared" si="6"/>
        <v>50</v>
      </c>
      <c r="K33" s="42">
        <f t="shared" si="7"/>
        <v>55</v>
      </c>
      <c r="L33" s="42">
        <v>0</v>
      </c>
      <c r="M33" s="42"/>
      <c r="N33" s="45">
        <f t="shared" ref="N33:N34" si="8">L33*O33</f>
        <v>0</v>
      </c>
      <c r="O33" s="42">
        <v>0</v>
      </c>
      <c r="P33" s="42">
        <v>0</v>
      </c>
    </row>
    <row r="34" spans="1:16" ht="24">
      <c r="A34" s="42" t="s">
        <v>61</v>
      </c>
      <c r="B34" s="42">
        <v>17</v>
      </c>
      <c r="C34" s="42">
        <v>3</v>
      </c>
      <c r="D34" s="42">
        <v>0</v>
      </c>
      <c r="E34" s="42">
        <v>0</v>
      </c>
      <c r="F34" s="42">
        <f t="shared" si="5"/>
        <v>3</v>
      </c>
      <c r="G34" s="42">
        <v>80</v>
      </c>
      <c r="H34" s="42">
        <v>0</v>
      </c>
      <c r="I34" s="42">
        <v>0</v>
      </c>
      <c r="J34" s="42">
        <f t="shared" si="6"/>
        <v>80</v>
      </c>
      <c r="K34" s="42">
        <f t="shared" si="7"/>
        <v>83</v>
      </c>
      <c r="L34" s="42">
        <v>0</v>
      </c>
      <c r="M34" s="42"/>
      <c r="N34" s="45">
        <f t="shared" si="8"/>
        <v>0</v>
      </c>
      <c r="O34" s="42">
        <v>0</v>
      </c>
      <c r="P34" s="42">
        <v>0</v>
      </c>
    </row>
    <row r="35" spans="1:16" ht="24">
      <c r="A35" s="42" t="s">
        <v>62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</row>
    <row r="36" spans="1:16" ht="24">
      <c r="A36" s="42" t="s">
        <v>63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</row>
    <row r="37" spans="1:16" ht="24">
      <c r="A37" s="42" t="s">
        <v>64</v>
      </c>
      <c r="B37" s="42">
        <v>22</v>
      </c>
      <c r="C37" s="42">
        <v>0</v>
      </c>
      <c r="D37" s="42">
        <v>0</v>
      </c>
      <c r="E37" s="42">
        <v>0</v>
      </c>
      <c r="F37" s="42">
        <f t="shared" si="5"/>
        <v>0</v>
      </c>
      <c r="G37" s="42">
        <v>65</v>
      </c>
      <c r="H37" s="42">
        <v>0</v>
      </c>
      <c r="I37" s="42">
        <v>0</v>
      </c>
      <c r="J37" s="42">
        <f t="shared" si="6"/>
        <v>65</v>
      </c>
      <c r="K37" s="42">
        <f t="shared" si="7"/>
        <v>65</v>
      </c>
      <c r="L37" s="42">
        <v>0</v>
      </c>
      <c r="M37" s="42"/>
      <c r="N37" s="42">
        <v>0</v>
      </c>
      <c r="O37" s="42">
        <v>0</v>
      </c>
      <c r="P37" s="42">
        <v>0</v>
      </c>
    </row>
    <row r="38" spans="1:16" ht="24">
      <c r="A38" s="42" t="s">
        <v>65</v>
      </c>
      <c r="B38" s="42">
        <v>11</v>
      </c>
      <c r="C38" s="42">
        <v>0</v>
      </c>
      <c r="D38" s="42">
        <v>0</v>
      </c>
      <c r="E38" s="42">
        <v>0</v>
      </c>
      <c r="F38" s="42">
        <f t="shared" si="5"/>
        <v>0</v>
      </c>
      <c r="G38" s="42">
        <v>43</v>
      </c>
      <c r="H38" s="42">
        <v>0</v>
      </c>
      <c r="I38" s="42">
        <v>0</v>
      </c>
      <c r="J38" s="42">
        <f t="shared" si="6"/>
        <v>43</v>
      </c>
      <c r="K38" s="42">
        <f t="shared" si="7"/>
        <v>43</v>
      </c>
      <c r="L38" s="42">
        <v>0</v>
      </c>
      <c r="M38" s="42"/>
      <c r="N38" s="42">
        <v>0</v>
      </c>
      <c r="O38" s="42">
        <v>0</v>
      </c>
      <c r="P38" s="42">
        <v>0</v>
      </c>
    </row>
    <row r="39" spans="1:16" ht="24">
      <c r="A39" s="42" t="s">
        <v>66</v>
      </c>
      <c r="B39" s="42">
        <v>17</v>
      </c>
      <c r="C39" s="42">
        <v>5</v>
      </c>
      <c r="D39" s="42">
        <v>0</v>
      </c>
      <c r="E39" s="42">
        <v>0</v>
      </c>
      <c r="F39" s="42">
        <f t="shared" si="5"/>
        <v>5</v>
      </c>
      <c r="G39" s="42">
        <v>142</v>
      </c>
      <c r="H39" s="42">
        <v>0</v>
      </c>
      <c r="I39" s="42">
        <v>0</v>
      </c>
      <c r="J39" s="42">
        <f t="shared" si="6"/>
        <v>142</v>
      </c>
      <c r="K39" s="42">
        <f t="shared" si="7"/>
        <v>147</v>
      </c>
      <c r="L39" s="42">
        <v>0</v>
      </c>
      <c r="M39" s="42"/>
      <c r="N39" s="42">
        <v>0</v>
      </c>
      <c r="O39" s="42">
        <v>0</v>
      </c>
      <c r="P39" s="42">
        <v>0</v>
      </c>
    </row>
    <row r="40" spans="1:16" ht="24">
      <c r="A40" s="84" t="s">
        <v>23</v>
      </c>
      <c r="B40" s="85">
        <f>SUM(B31:B39)</f>
        <v>180</v>
      </c>
      <c r="C40" s="85">
        <f>SUM(C31:C39)</f>
        <v>146</v>
      </c>
      <c r="D40" s="85">
        <f>SUM(D31:D39)</f>
        <v>0</v>
      </c>
      <c r="E40" s="85">
        <f>SUM(E31:E39)</f>
        <v>0</v>
      </c>
      <c r="F40" s="86">
        <f t="shared" si="5"/>
        <v>146</v>
      </c>
      <c r="G40" s="85">
        <f>SUM(G31:G39)</f>
        <v>850</v>
      </c>
      <c r="H40" s="85">
        <f>SUM(H31:H39)</f>
        <v>0</v>
      </c>
      <c r="I40" s="85">
        <f>SUM(I31:I39)</f>
        <v>0</v>
      </c>
      <c r="J40" s="86">
        <f t="shared" si="6"/>
        <v>850</v>
      </c>
      <c r="K40" s="86">
        <f t="shared" si="7"/>
        <v>996</v>
      </c>
      <c r="L40" s="85">
        <f>SUM(L31:L39)</f>
        <v>0</v>
      </c>
      <c r="M40" s="85"/>
      <c r="N40" s="120">
        <f>SUM(N31:N39)</f>
        <v>0</v>
      </c>
      <c r="O40" s="152" t="e">
        <f t="shared" ref="O40" si="9">N40/L40</f>
        <v>#DIV/0!</v>
      </c>
      <c r="P40" s="90">
        <f>SUM(P31:P39)/4</f>
        <v>0</v>
      </c>
    </row>
    <row r="41" spans="1:16" ht="17.2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 ht="24">
      <c r="A42" s="208" t="s">
        <v>85</v>
      </c>
      <c r="B42" s="209" t="s">
        <v>20</v>
      </c>
      <c r="C42" s="210" t="s">
        <v>40</v>
      </c>
      <c r="D42" s="211"/>
      <c r="E42" s="211"/>
      <c r="F42" s="212"/>
      <c r="G42" s="210" t="s">
        <v>41</v>
      </c>
      <c r="H42" s="211"/>
      <c r="I42" s="211"/>
      <c r="J42" s="212"/>
      <c r="K42" s="213" t="s">
        <v>42</v>
      </c>
      <c r="L42" s="213" t="s">
        <v>43</v>
      </c>
      <c r="M42" s="213" t="s">
        <v>44</v>
      </c>
      <c r="N42" s="213" t="s">
        <v>45</v>
      </c>
      <c r="O42" s="213" t="s">
        <v>46</v>
      </c>
      <c r="P42" s="205" t="s">
        <v>21</v>
      </c>
    </row>
    <row r="43" spans="1:16">
      <c r="A43" s="208"/>
      <c r="B43" s="209"/>
      <c r="C43" s="205" t="s">
        <v>47</v>
      </c>
      <c r="D43" s="205" t="s">
        <v>48</v>
      </c>
      <c r="E43" s="205" t="s">
        <v>49</v>
      </c>
      <c r="F43" s="205" t="s">
        <v>50</v>
      </c>
      <c r="G43" s="205" t="s">
        <v>51</v>
      </c>
      <c r="H43" s="205" t="s">
        <v>52</v>
      </c>
      <c r="I43" s="205" t="s">
        <v>49</v>
      </c>
      <c r="J43" s="205" t="s">
        <v>53</v>
      </c>
      <c r="K43" s="214"/>
      <c r="L43" s="214"/>
      <c r="M43" s="214"/>
      <c r="N43" s="214"/>
      <c r="O43" s="214"/>
      <c r="P43" s="206"/>
    </row>
    <row r="44" spans="1:16">
      <c r="A44" s="208"/>
      <c r="B44" s="209"/>
      <c r="C44" s="206"/>
      <c r="D44" s="206"/>
      <c r="E44" s="206"/>
      <c r="F44" s="206"/>
      <c r="G44" s="206"/>
      <c r="H44" s="206"/>
      <c r="I44" s="206"/>
      <c r="J44" s="206"/>
      <c r="K44" s="214"/>
      <c r="L44" s="214"/>
      <c r="M44" s="214"/>
      <c r="N44" s="214"/>
      <c r="O44" s="214"/>
      <c r="P44" s="206"/>
    </row>
    <row r="45" spans="1:16">
      <c r="A45" s="208"/>
      <c r="B45" s="209"/>
      <c r="C45" s="207"/>
      <c r="D45" s="207"/>
      <c r="E45" s="207"/>
      <c r="F45" s="207"/>
      <c r="G45" s="207"/>
      <c r="H45" s="207"/>
      <c r="I45" s="207"/>
      <c r="J45" s="207"/>
      <c r="K45" s="215"/>
      <c r="L45" s="215"/>
      <c r="M45" s="215"/>
      <c r="N45" s="215"/>
      <c r="O45" s="215"/>
      <c r="P45" s="207"/>
    </row>
    <row r="46" spans="1:16" ht="24">
      <c r="A46" s="42" t="s">
        <v>54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81"/>
      <c r="M46" s="81"/>
      <c r="N46" s="81"/>
      <c r="O46" s="81"/>
      <c r="P46" s="81"/>
    </row>
    <row r="47" spans="1:16" ht="24">
      <c r="A47" s="42" t="s">
        <v>55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81"/>
      <c r="M47" s="81"/>
      <c r="N47" s="81"/>
      <c r="O47" s="81"/>
      <c r="P47" s="81"/>
    </row>
    <row r="48" spans="1:16" ht="24">
      <c r="A48" s="42" t="s">
        <v>56</v>
      </c>
      <c r="B48" s="42">
        <v>1</v>
      </c>
      <c r="C48" s="42">
        <v>1</v>
      </c>
      <c r="D48" s="42">
        <v>0</v>
      </c>
      <c r="E48" s="42"/>
      <c r="F48" s="42">
        <f>C48+D48+E48</f>
        <v>1</v>
      </c>
      <c r="G48" s="42"/>
      <c r="H48" s="42"/>
      <c r="I48" s="42"/>
      <c r="J48" s="42">
        <f>G48-H48-I48</f>
        <v>0</v>
      </c>
      <c r="K48" s="42">
        <f>F48+J48</f>
        <v>1</v>
      </c>
      <c r="L48" s="42"/>
      <c r="M48" s="42"/>
      <c r="N48" s="42"/>
      <c r="O48" s="42"/>
      <c r="P48" s="42"/>
    </row>
    <row r="49" spans="1:16" ht="24">
      <c r="A49" s="42" t="s">
        <v>57</v>
      </c>
      <c r="B49" s="42">
        <v>1</v>
      </c>
      <c r="C49" s="42">
        <v>11</v>
      </c>
      <c r="D49" s="42">
        <v>0</v>
      </c>
      <c r="E49" s="42"/>
      <c r="F49" s="42">
        <f>C49+D49+E49</f>
        <v>11</v>
      </c>
      <c r="G49" s="42"/>
      <c r="H49" s="42"/>
      <c r="I49" s="42"/>
      <c r="J49" s="42">
        <f>G49-H49-I49</f>
        <v>0</v>
      </c>
      <c r="K49" s="42">
        <f>F49+J49</f>
        <v>11</v>
      </c>
      <c r="L49" s="42"/>
      <c r="M49" s="42"/>
      <c r="N49" s="42"/>
      <c r="O49" s="42"/>
      <c r="P49" s="42"/>
    </row>
    <row r="50" spans="1:16" ht="24">
      <c r="A50" s="42" t="s">
        <v>58</v>
      </c>
      <c r="B50" s="42">
        <v>47</v>
      </c>
      <c r="C50" s="42">
        <v>280</v>
      </c>
      <c r="D50" s="42">
        <v>0</v>
      </c>
      <c r="E50" s="42">
        <v>0</v>
      </c>
      <c r="F50" s="42">
        <f>C50+D50+E50</f>
        <v>280</v>
      </c>
      <c r="G50" s="42">
        <v>185</v>
      </c>
      <c r="H50" s="42">
        <v>0</v>
      </c>
      <c r="I50" s="42">
        <v>0</v>
      </c>
      <c r="J50" s="42">
        <f>G50-H50-I50</f>
        <v>185</v>
      </c>
      <c r="K50" s="42">
        <f>F50+J50</f>
        <v>465</v>
      </c>
      <c r="L50" s="42">
        <v>0</v>
      </c>
      <c r="M50" s="42"/>
      <c r="N50" s="45">
        <f>L50*O50</f>
        <v>0</v>
      </c>
      <c r="O50" s="45">
        <v>0</v>
      </c>
      <c r="P50" s="64">
        <v>0</v>
      </c>
    </row>
    <row r="51" spans="1:16" ht="24">
      <c r="A51" s="42" t="s">
        <v>59</v>
      </c>
      <c r="B51" s="42">
        <v>43</v>
      </c>
      <c r="C51" s="42">
        <v>200</v>
      </c>
      <c r="D51" s="42">
        <v>0</v>
      </c>
      <c r="E51" s="42">
        <v>0</v>
      </c>
      <c r="F51" s="42">
        <f t="shared" ref="F51:F59" si="10">C51+D51+E51</f>
        <v>200</v>
      </c>
      <c r="G51" s="42">
        <v>206.75</v>
      </c>
      <c r="H51" s="42">
        <v>0</v>
      </c>
      <c r="I51" s="42">
        <v>0</v>
      </c>
      <c r="J51" s="42">
        <f t="shared" ref="J51:J59" si="11">G51-H51-I51</f>
        <v>206.75</v>
      </c>
      <c r="K51" s="42">
        <f t="shared" ref="K51:K59" si="12">F51+J51</f>
        <v>406.75</v>
      </c>
      <c r="L51" s="42">
        <v>0</v>
      </c>
      <c r="M51" s="42"/>
      <c r="N51" s="45">
        <f t="shared" ref="N51:N58" si="13">L51*O51</f>
        <v>0</v>
      </c>
      <c r="O51" s="45">
        <v>0</v>
      </c>
      <c r="P51" s="64">
        <v>0</v>
      </c>
    </row>
    <row r="52" spans="1:16" ht="24">
      <c r="A52" s="42" t="s">
        <v>60</v>
      </c>
      <c r="B52" s="42">
        <v>13</v>
      </c>
      <c r="C52" s="42">
        <v>113</v>
      </c>
      <c r="D52" s="42">
        <v>0</v>
      </c>
      <c r="E52" s="42">
        <v>0</v>
      </c>
      <c r="F52" s="42">
        <f t="shared" si="10"/>
        <v>113</v>
      </c>
      <c r="G52" s="42">
        <v>60</v>
      </c>
      <c r="H52" s="42">
        <v>0</v>
      </c>
      <c r="I52" s="42">
        <v>0</v>
      </c>
      <c r="J52" s="42">
        <f t="shared" si="11"/>
        <v>60</v>
      </c>
      <c r="K52" s="42">
        <f t="shared" si="12"/>
        <v>173</v>
      </c>
      <c r="L52" s="42">
        <v>0</v>
      </c>
      <c r="M52" s="42"/>
      <c r="N52" s="45">
        <f t="shared" si="13"/>
        <v>0</v>
      </c>
      <c r="O52" s="45">
        <v>0</v>
      </c>
      <c r="P52" s="64">
        <v>0</v>
      </c>
    </row>
    <row r="53" spans="1:16" ht="24">
      <c r="A53" s="42" t="s">
        <v>61</v>
      </c>
      <c r="B53" s="47">
        <v>70</v>
      </c>
      <c r="C53" s="47">
        <v>262</v>
      </c>
      <c r="D53" s="47">
        <v>0</v>
      </c>
      <c r="E53" s="47">
        <v>0</v>
      </c>
      <c r="F53" s="47">
        <f t="shared" si="10"/>
        <v>262</v>
      </c>
      <c r="G53" s="42">
        <v>150</v>
      </c>
      <c r="H53" s="42">
        <v>0</v>
      </c>
      <c r="I53" s="42">
        <v>0</v>
      </c>
      <c r="J53" s="42">
        <f t="shared" si="11"/>
        <v>150</v>
      </c>
      <c r="K53" s="42">
        <f t="shared" si="12"/>
        <v>412</v>
      </c>
      <c r="L53" s="42">
        <v>0</v>
      </c>
      <c r="M53" s="42"/>
      <c r="N53" s="45">
        <f t="shared" si="13"/>
        <v>0</v>
      </c>
      <c r="O53" s="45">
        <v>0</v>
      </c>
      <c r="P53" s="64">
        <v>0</v>
      </c>
    </row>
    <row r="54" spans="1:16" ht="24">
      <c r="A54" s="42" t="s">
        <v>62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5">
        <f t="shared" si="13"/>
        <v>0</v>
      </c>
      <c r="O54" s="42"/>
      <c r="P54" s="42"/>
    </row>
    <row r="55" spans="1:16" ht="24">
      <c r="A55" s="42" t="s">
        <v>63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5">
        <f t="shared" si="13"/>
        <v>0</v>
      </c>
      <c r="O55" s="42"/>
      <c r="P55" s="42"/>
    </row>
    <row r="56" spans="1:16" ht="24">
      <c r="A56" s="42" t="s">
        <v>64</v>
      </c>
      <c r="B56" s="42">
        <v>5</v>
      </c>
      <c r="C56" s="42">
        <v>65</v>
      </c>
      <c r="D56" s="42">
        <v>0</v>
      </c>
      <c r="E56" s="42">
        <v>0</v>
      </c>
      <c r="F56" s="42">
        <f t="shared" si="10"/>
        <v>65</v>
      </c>
      <c r="G56" s="42">
        <v>40</v>
      </c>
      <c r="H56" s="42">
        <v>0</v>
      </c>
      <c r="I56" s="42">
        <v>0</v>
      </c>
      <c r="J56" s="42">
        <f t="shared" si="11"/>
        <v>40</v>
      </c>
      <c r="K56" s="42">
        <f t="shared" si="12"/>
        <v>105</v>
      </c>
      <c r="L56" s="42">
        <v>0</v>
      </c>
      <c r="M56" s="42"/>
      <c r="N56" s="45">
        <f t="shared" si="13"/>
        <v>0</v>
      </c>
      <c r="O56" s="42">
        <v>0</v>
      </c>
      <c r="P56" s="42">
        <v>0</v>
      </c>
    </row>
    <row r="57" spans="1:16" ht="24">
      <c r="A57" s="42" t="s">
        <v>65</v>
      </c>
      <c r="B57" s="42">
        <v>5</v>
      </c>
      <c r="C57" s="42">
        <v>80</v>
      </c>
      <c r="D57" s="42">
        <v>0</v>
      </c>
      <c r="E57" s="42">
        <v>0</v>
      </c>
      <c r="F57" s="42">
        <f t="shared" si="10"/>
        <v>80</v>
      </c>
      <c r="G57" s="42">
        <v>65</v>
      </c>
      <c r="H57" s="42">
        <v>0</v>
      </c>
      <c r="I57" s="42">
        <v>0</v>
      </c>
      <c r="J57" s="42">
        <f t="shared" si="11"/>
        <v>65</v>
      </c>
      <c r="K57" s="42">
        <f t="shared" si="12"/>
        <v>145</v>
      </c>
      <c r="L57" s="42">
        <v>0</v>
      </c>
      <c r="M57" s="42"/>
      <c r="N57" s="45">
        <f t="shared" si="13"/>
        <v>0</v>
      </c>
      <c r="O57" s="42">
        <v>0</v>
      </c>
      <c r="P57" s="42">
        <v>0</v>
      </c>
    </row>
    <row r="58" spans="1:16" ht="24">
      <c r="A58" s="42" t="s">
        <v>66</v>
      </c>
      <c r="B58" s="42">
        <v>9</v>
      </c>
      <c r="C58" s="42">
        <v>120</v>
      </c>
      <c r="D58" s="42">
        <v>0</v>
      </c>
      <c r="E58" s="42">
        <v>0</v>
      </c>
      <c r="F58" s="42">
        <f t="shared" si="10"/>
        <v>120</v>
      </c>
      <c r="G58" s="42">
        <v>70</v>
      </c>
      <c r="H58" s="42">
        <v>0</v>
      </c>
      <c r="I58" s="42">
        <v>0</v>
      </c>
      <c r="J58" s="42">
        <f t="shared" si="11"/>
        <v>70</v>
      </c>
      <c r="K58" s="42">
        <f t="shared" si="12"/>
        <v>190</v>
      </c>
      <c r="L58" s="42">
        <v>0</v>
      </c>
      <c r="M58" s="42"/>
      <c r="N58" s="45">
        <f t="shared" si="13"/>
        <v>0</v>
      </c>
      <c r="O58" s="42">
        <v>0</v>
      </c>
      <c r="P58" s="42">
        <v>0</v>
      </c>
    </row>
    <row r="59" spans="1:16" ht="24">
      <c r="A59" s="84" t="s">
        <v>23</v>
      </c>
      <c r="B59" s="114">
        <f>SUM(B46:B58)</f>
        <v>194</v>
      </c>
      <c r="C59" s="114">
        <f>SUM(C46:C58)</f>
        <v>1132</v>
      </c>
      <c r="D59" s="114">
        <f>SUM(D46:D58)</f>
        <v>0</v>
      </c>
      <c r="E59" s="114">
        <f>SUM(E46:E58)</f>
        <v>0</v>
      </c>
      <c r="F59" s="115">
        <f t="shared" si="10"/>
        <v>1132</v>
      </c>
      <c r="G59" s="85">
        <f>SUM(G46:G58)</f>
        <v>776.75</v>
      </c>
      <c r="H59" s="85">
        <f>SUM(H46:H58)</f>
        <v>0</v>
      </c>
      <c r="I59" s="85">
        <f>SUM(I46:I58)</f>
        <v>0</v>
      </c>
      <c r="J59" s="86">
        <f t="shared" si="11"/>
        <v>776.75</v>
      </c>
      <c r="K59" s="93">
        <f t="shared" si="12"/>
        <v>1908.75</v>
      </c>
      <c r="L59" s="85">
        <f>SUM(L50:L58)</f>
        <v>0</v>
      </c>
      <c r="M59" s="85"/>
      <c r="N59" s="120">
        <f>SUM(N50:N58)</f>
        <v>0</v>
      </c>
      <c r="O59" s="131" t="e">
        <f t="shared" ref="O59" si="14">N59/L59</f>
        <v>#DIV/0!</v>
      </c>
      <c r="P59" s="90">
        <f>SUM(P50:P58)/4</f>
        <v>0</v>
      </c>
    </row>
    <row r="60" spans="1:16" ht="17.2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</row>
    <row r="61" spans="1:16" ht="24">
      <c r="A61" s="208" t="s">
        <v>7</v>
      </c>
      <c r="B61" s="209" t="s">
        <v>20</v>
      </c>
      <c r="C61" s="210" t="s">
        <v>40</v>
      </c>
      <c r="D61" s="211"/>
      <c r="E61" s="211"/>
      <c r="F61" s="212"/>
      <c r="G61" s="210" t="s">
        <v>41</v>
      </c>
      <c r="H61" s="211"/>
      <c r="I61" s="211"/>
      <c r="J61" s="212"/>
      <c r="K61" s="213" t="s">
        <v>42</v>
      </c>
      <c r="L61" s="213" t="s">
        <v>43</v>
      </c>
      <c r="M61" s="213" t="s">
        <v>44</v>
      </c>
      <c r="N61" s="213" t="s">
        <v>45</v>
      </c>
      <c r="O61" s="213" t="s">
        <v>46</v>
      </c>
      <c r="P61" s="205" t="s">
        <v>21</v>
      </c>
    </row>
    <row r="62" spans="1:16">
      <c r="A62" s="208"/>
      <c r="B62" s="209"/>
      <c r="C62" s="205" t="s">
        <v>47</v>
      </c>
      <c r="D62" s="205" t="s">
        <v>48</v>
      </c>
      <c r="E62" s="205" t="s">
        <v>49</v>
      </c>
      <c r="F62" s="205" t="s">
        <v>50</v>
      </c>
      <c r="G62" s="205" t="s">
        <v>51</v>
      </c>
      <c r="H62" s="205" t="s">
        <v>52</v>
      </c>
      <c r="I62" s="205" t="s">
        <v>49</v>
      </c>
      <c r="J62" s="205" t="s">
        <v>53</v>
      </c>
      <c r="K62" s="214"/>
      <c r="L62" s="214"/>
      <c r="M62" s="214"/>
      <c r="N62" s="214"/>
      <c r="O62" s="214"/>
      <c r="P62" s="206"/>
    </row>
    <row r="63" spans="1:16">
      <c r="A63" s="208"/>
      <c r="B63" s="209"/>
      <c r="C63" s="206"/>
      <c r="D63" s="206"/>
      <c r="E63" s="206"/>
      <c r="F63" s="206"/>
      <c r="G63" s="206"/>
      <c r="H63" s="206"/>
      <c r="I63" s="206"/>
      <c r="J63" s="206"/>
      <c r="K63" s="214"/>
      <c r="L63" s="214"/>
      <c r="M63" s="214"/>
      <c r="N63" s="214"/>
      <c r="O63" s="214"/>
      <c r="P63" s="206"/>
    </row>
    <row r="64" spans="1:16">
      <c r="A64" s="208"/>
      <c r="B64" s="209"/>
      <c r="C64" s="207"/>
      <c r="D64" s="207"/>
      <c r="E64" s="207"/>
      <c r="F64" s="207"/>
      <c r="G64" s="207"/>
      <c r="H64" s="207"/>
      <c r="I64" s="207"/>
      <c r="J64" s="207"/>
      <c r="K64" s="215"/>
      <c r="L64" s="215"/>
      <c r="M64" s="215"/>
      <c r="N64" s="215"/>
      <c r="O64" s="215"/>
      <c r="P64" s="207"/>
    </row>
    <row r="65" spans="1:16" ht="24">
      <c r="A65" s="42" t="s">
        <v>54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81"/>
      <c r="M65" s="81"/>
      <c r="N65" s="82"/>
      <c r="O65" s="82"/>
      <c r="P65" s="82"/>
    </row>
    <row r="66" spans="1:16" ht="24">
      <c r="A66" s="42" t="s">
        <v>55</v>
      </c>
      <c r="B66" s="42">
        <v>1</v>
      </c>
      <c r="C66" s="42">
        <v>0</v>
      </c>
      <c r="D66" s="42">
        <v>0</v>
      </c>
      <c r="E66" s="42">
        <v>0</v>
      </c>
      <c r="F66" s="42">
        <f>C66+D66+E66</f>
        <v>0</v>
      </c>
      <c r="G66" s="42">
        <v>7</v>
      </c>
      <c r="H66" s="42">
        <v>0</v>
      </c>
      <c r="I66" s="42">
        <v>0</v>
      </c>
      <c r="J66" s="42">
        <f>G66-H66-I66</f>
        <v>7</v>
      </c>
      <c r="K66" s="42">
        <f>F66+J66</f>
        <v>7</v>
      </c>
      <c r="L66" s="42">
        <v>7</v>
      </c>
      <c r="M66" s="42" t="s">
        <v>82</v>
      </c>
      <c r="N66" s="44">
        <f>L66*O66</f>
        <v>700</v>
      </c>
      <c r="O66" s="44">
        <v>100</v>
      </c>
      <c r="P66" s="44">
        <v>20</v>
      </c>
    </row>
    <row r="67" spans="1:16" ht="24">
      <c r="A67" s="42" t="s">
        <v>56</v>
      </c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4">
        <f t="shared" ref="N67:N77" si="15">L67*O67</f>
        <v>0</v>
      </c>
      <c r="O67" s="44"/>
      <c r="P67" s="44"/>
    </row>
    <row r="68" spans="1:16" ht="24">
      <c r="A68" s="42" t="s">
        <v>57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4">
        <f t="shared" si="15"/>
        <v>0</v>
      </c>
      <c r="O68" s="44"/>
      <c r="P68" s="44"/>
    </row>
    <row r="69" spans="1:16" ht="24">
      <c r="A69" s="42" t="s">
        <v>58</v>
      </c>
      <c r="B69" s="42">
        <v>2</v>
      </c>
      <c r="C69" s="42">
        <v>0</v>
      </c>
      <c r="D69" s="42">
        <v>0</v>
      </c>
      <c r="E69" s="42">
        <v>0</v>
      </c>
      <c r="F69" s="42">
        <f t="shared" ref="F69:F78" si="16">C69+D69+E69</f>
        <v>0</v>
      </c>
      <c r="G69" s="42">
        <v>3</v>
      </c>
      <c r="H69" s="42">
        <v>0</v>
      </c>
      <c r="I69" s="42">
        <v>0</v>
      </c>
      <c r="J69" s="42">
        <f t="shared" ref="J69:J78" si="17">G69-H69-I69</f>
        <v>3</v>
      </c>
      <c r="K69" s="42">
        <f t="shared" ref="K69:K78" si="18">F69+J69</f>
        <v>3</v>
      </c>
      <c r="L69" s="42">
        <v>3</v>
      </c>
      <c r="M69" s="42" t="s">
        <v>82</v>
      </c>
      <c r="N69" s="44">
        <f t="shared" si="15"/>
        <v>300</v>
      </c>
      <c r="O69" s="44">
        <v>100</v>
      </c>
      <c r="P69" s="44">
        <v>20</v>
      </c>
    </row>
    <row r="70" spans="1:16" ht="24">
      <c r="A70" s="42" t="s">
        <v>59</v>
      </c>
      <c r="B70" s="42">
        <v>3</v>
      </c>
      <c r="C70" s="42">
        <v>0</v>
      </c>
      <c r="D70" s="42">
        <v>0</v>
      </c>
      <c r="E70" s="42">
        <v>0</v>
      </c>
      <c r="F70" s="42">
        <f t="shared" si="16"/>
        <v>0</v>
      </c>
      <c r="G70" s="42">
        <v>7</v>
      </c>
      <c r="H70" s="42">
        <v>0</v>
      </c>
      <c r="I70" s="42">
        <v>0</v>
      </c>
      <c r="J70" s="42">
        <f t="shared" si="17"/>
        <v>7</v>
      </c>
      <c r="K70" s="42">
        <f t="shared" si="18"/>
        <v>7</v>
      </c>
      <c r="L70" s="42">
        <v>7</v>
      </c>
      <c r="M70" s="42" t="s">
        <v>82</v>
      </c>
      <c r="N70" s="44">
        <f t="shared" si="15"/>
        <v>700</v>
      </c>
      <c r="O70" s="44">
        <v>100</v>
      </c>
      <c r="P70" s="44">
        <v>20</v>
      </c>
    </row>
    <row r="71" spans="1:16" ht="24">
      <c r="A71" s="42" t="s">
        <v>60</v>
      </c>
      <c r="B71" s="42">
        <v>3</v>
      </c>
      <c r="C71" s="42">
        <v>0</v>
      </c>
      <c r="D71" s="42">
        <v>0</v>
      </c>
      <c r="E71" s="42">
        <v>0</v>
      </c>
      <c r="F71" s="42">
        <f t="shared" si="16"/>
        <v>0</v>
      </c>
      <c r="G71" s="42">
        <v>18</v>
      </c>
      <c r="H71" s="42">
        <v>0</v>
      </c>
      <c r="I71" s="42">
        <v>0</v>
      </c>
      <c r="J71" s="42">
        <f t="shared" si="17"/>
        <v>18</v>
      </c>
      <c r="K71" s="42">
        <f t="shared" si="18"/>
        <v>18</v>
      </c>
      <c r="L71" s="42">
        <v>18</v>
      </c>
      <c r="M71" s="42" t="s">
        <v>82</v>
      </c>
      <c r="N71" s="44">
        <f t="shared" si="15"/>
        <v>1800</v>
      </c>
      <c r="O71" s="44">
        <v>100</v>
      </c>
      <c r="P71" s="44">
        <v>20</v>
      </c>
    </row>
    <row r="72" spans="1:16" ht="24">
      <c r="A72" s="42" t="s">
        <v>61</v>
      </c>
      <c r="B72" s="42">
        <v>1</v>
      </c>
      <c r="C72" s="42">
        <v>0</v>
      </c>
      <c r="D72" s="42">
        <v>0</v>
      </c>
      <c r="E72" s="42">
        <v>0</v>
      </c>
      <c r="F72" s="42">
        <f t="shared" si="16"/>
        <v>0</v>
      </c>
      <c r="G72" s="42">
        <v>6</v>
      </c>
      <c r="H72" s="42">
        <v>0</v>
      </c>
      <c r="I72" s="42">
        <v>0</v>
      </c>
      <c r="J72" s="42">
        <f t="shared" si="17"/>
        <v>6</v>
      </c>
      <c r="K72" s="42">
        <f t="shared" si="18"/>
        <v>6</v>
      </c>
      <c r="L72" s="42">
        <v>6</v>
      </c>
      <c r="M72" s="42" t="s">
        <v>82</v>
      </c>
      <c r="N72" s="44">
        <f t="shared" si="15"/>
        <v>600</v>
      </c>
      <c r="O72" s="44">
        <v>100</v>
      </c>
      <c r="P72" s="44">
        <v>20</v>
      </c>
    </row>
    <row r="73" spans="1:16" ht="24">
      <c r="A73" s="42" t="s">
        <v>62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>
        <f t="shared" si="15"/>
        <v>0</v>
      </c>
      <c r="O73" s="44"/>
      <c r="P73" s="44"/>
    </row>
    <row r="74" spans="1:16" ht="24">
      <c r="A74" s="42" t="s">
        <v>63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4">
        <f t="shared" si="15"/>
        <v>0</v>
      </c>
      <c r="O74" s="44"/>
      <c r="P74" s="44"/>
    </row>
    <row r="75" spans="1:16" ht="24">
      <c r="A75" s="42" t="s">
        <v>64</v>
      </c>
      <c r="B75" s="42">
        <v>8</v>
      </c>
      <c r="C75" s="42">
        <v>0</v>
      </c>
      <c r="D75" s="42">
        <v>0</v>
      </c>
      <c r="E75" s="42">
        <v>0</v>
      </c>
      <c r="F75" s="42">
        <f t="shared" si="16"/>
        <v>0</v>
      </c>
      <c r="G75" s="42">
        <v>27</v>
      </c>
      <c r="H75" s="42">
        <v>0</v>
      </c>
      <c r="I75" s="42">
        <v>0</v>
      </c>
      <c r="J75" s="42">
        <f t="shared" si="17"/>
        <v>27</v>
      </c>
      <c r="K75" s="42">
        <f t="shared" si="18"/>
        <v>27</v>
      </c>
      <c r="L75" s="42">
        <v>27</v>
      </c>
      <c r="M75" s="42" t="s">
        <v>82</v>
      </c>
      <c r="N75" s="44">
        <f t="shared" si="15"/>
        <v>2700</v>
      </c>
      <c r="O75" s="44">
        <v>100</v>
      </c>
      <c r="P75" s="44">
        <v>20</v>
      </c>
    </row>
    <row r="76" spans="1:16" ht="24">
      <c r="A76" s="42" t="s">
        <v>65</v>
      </c>
      <c r="B76" s="42">
        <v>1</v>
      </c>
      <c r="C76" s="42">
        <v>0</v>
      </c>
      <c r="D76" s="42">
        <v>0</v>
      </c>
      <c r="E76" s="42">
        <v>0</v>
      </c>
      <c r="F76" s="42">
        <f t="shared" si="16"/>
        <v>0</v>
      </c>
      <c r="G76" s="42">
        <v>5</v>
      </c>
      <c r="H76" s="42">
        <v>0</v>
      </c>
      <c r="I76" s="42">
        <v>0</v>
      </c>
      <c r="J76" s="42">
        <f t="shared" si="17"/>
        <v>5</v>
      </c>
      <c r="K76" s="42">
        <f t="shared" si="18"/>
        <v>5</v>
      </c>
      <c r="L76" s="42">
        <v>5</v>
      </c>
      <c r="M76" s="42" t="s">
        <v>82</v>
      </c>
      <c r="N76" s="44">
        <f t="shared" si="15"/>
        <v>500</v>
      </c>
      <c r="O76" s="44">
        <v>100</v>
      </c>
      <c r="P76" s="44">
        <v>20</v>
      </c>
    </row>
    <row r="77" spans="1:16" ht="24">
      <c r="A77" s="42" t="s">
        <v>66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4">
        <f t="shared" si="15"/>
        <v>0</v>
      </c>
      <c r="O77" s="44"/>
      <c r="P77" s="44"/>
    </row>
    <row r="78" spans="1:16" ht="24">
      <c r="A78" s="84" t="s">
        <v>23</v>
      </c>
      <c r="B78" s="85">
        <f>SUM(B66:B77)</f>
        <v>19</v>
      </c>
      <c r="C78" s="85">
        <f>SUM(C66:C77)</f>
        <v>0</v>
      </c>
      <c r="D78" s="85">
        <f>SUM(D66:D77)</f>
        <v>0</v>
      </c>
      <c r="E78" s="85">
        <f>SUM(E66:E77)</f>
        <v>0</v>
      </c>
      <c r="F78" s="86">
        <f t="shared" si="16"/>
        <v>0</v>
      </c>
      <c r="G78" s="85">
        <f>SUM(G66:G77)</f>
        <v>73</v>
      </c>
      <c r="H78" s="85">
        <f>SUM(H66:H77)</f>
        <v>0</v>
      </c>
      <c r="I78" s="85">
        <f>SUM(I66:I77)</f>
        <v>0</v>
      </c>
      <c r="J78" s="86">
        <f t="shared" si="17"/>
        <v>73</v>
      </c>
      <c r="K78" s="86">
        <f t="shared" si="18"/>
        <v>73</v>
      </c>
      <c r="L78" s="85">
        <f>SUM(L66:L77)</f>
        <v>73</v>
      </c>
      <c r="M78" s="85" t="s">
        <v>82</v>
      </c>
      <c r="N78" s="123">
        <f>SUM(N65:N77)</f>
        <v>7300</v>
      </c>
      <c r="O78" s="112">
        <f t="shared" ref="O78" si="19">N78/L78</f>
        <v>100</v>
      </c>
      <c r="P78" s="87">
        <f>SUM(P66:P77)/7</f>
        <v>20</v>
      </c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8" t="s">
        <v>24</v>
      </c>
      <c r="B80" s="209" t="s">
        <v>20</v>
      </c>
      <c r="C80" s="210" t="s">
        <v>40</v>
      </c>
      <c r="D80" s="211"/>
      <c r="E80" s="211"/>
      <c r="F80" s="212"/>
      <c r="G80" s="210" t="s">
        <v>41</v>
      </c>
      <c r="H80" s="211"/>
      <c r="I80" s="211"/>
      <c r="J80" s="212"/>
      <c r="K80" s="213" t="s">
        <v>42</v>
      </c>
      <c r="L80" s="213" t="s">
        <v>43</v>
      </c>
      <c r="M80" s="213" t="s">
        <v>44</v>
      </c>
      <c r="N80" s="213" t="s">
        <v>45</v>
      </c>
      <c r="O80" s="213" t="s">
        <v>46</v>
      </c>
      <c r="P80" s="205" t="s">
        <v>21</v>
      </c>
    </row>
    <row r="81" spans="1:16">
      <c r="A81" s="208"/>
      <c r="B81" s="209"/>
      <c r="C81" s="205" t="s">
        <v>47</v>
      </c>
      <c r="D81" s="205" t="s">
        <v>48</v>
      </c>
      <c r="E81" s="205" t="s">
        <v>49</v>
      </c>
      <c r="F81" s="205" t="s">
        <v>50</v>
      </c>
      <c r="G81" s="205" t="s">
        <v>51</v>
      </c>
      <c r="H81" s="205" t="s">
        <v>52</v>
      </c>
      <c r="I81" s="205" t="s">
        <v>49</v>
      </c>
      <c r="J81" s="205" t="s">
        <v>53</v>
      </c>
      <c r="K81" s="214"/>
      <c r="L81" s="214"/>
      <c r="M81" s="214"/>
      <c r="N81" s="214"/>
      <c r="O81" s="214"/>
      <c r="P81" s="206"/>
    </row>
    <row r="82" spans="1:16">
      <c r="A82" s="208"/>
      <c r="B82" s="209"/>
      <c r="C82" s="206"/>
      <c r="D82" s="206"/>
      <c r="E82" s="206"/>
      <c r="F82" s="206"/>
      <c r="G82" s="206"/>
      <c r="H82" s="206"/>
      <c r="I82" s="206"/>
      <c r="J82" s="206"/>
      <c r="K82" s="214"/>
      <c r="L82" s="214"/>
      <c r="M82" s="214"/>
      <c r="N82" s="214"/>
      <c r="O82" s="214"/>
      <c r="P82" s="206"/>
    </row>
    <row r="83" spans="1:16">
      <c r="A83" s="208"/>
      <c r="B83" s="209"/>
      <c r="C83" s="207"/>
      <c r="D83" s="207"/>
      <c r="E83" s="207"/>
      <c r="F83" s="207"/>
      <c r="G83" s="207"/>
      <c r="H83" s="207"/>
      <c r="I83" s="207"/>
      <c r="J83" s="207"/>
      <c r="K83" s="215"/>
      <c r="L83" s="215"/>
      <c r="M83" s="215"/>
      <c r="N83" s="215"/>
      <c r="O83" s="215"/>
      <c r="P83" s="207"/>
    </row>
    <row r="84" spans="1:16" ht="24">
      <c r="A84" s="42" t="s">
        <v>54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1"/>
      <c r="M84" s="82"/>
      <c r="N84" s="82"/>
      <c r="O84" s="82"/>
      <c r="P84" s="82"/>
    </row>
    <row r="85" spans="1:16" ht="24">
      <c r="A85" s="42" t="s">
        <v>55</v>
      </c>
      <c r="B85" s="42">
        <v>4</v>
      </c>
      <c r="C85" s="42">
        <v>5</v>
      </c>
      <c r="D85" s="42">
        <v>0</v>
      </c>
      <c r="E85" s="42">
        <v>0</v>
      </c>
      <c r="F85" s="42">
        <f t="shared" ref="F85:F97" si="20">C85+D85+E85</f>
        <v>5</v>
      </c>
      <c r="G85" s="42">
        <v>0</v>
      </c>
      <c r="H85" s="42">
        <v>0</v>
      </c>
      <c r="I85" s="42">
        <v>0</v>
      </c>
      <c r="J85" s="42">
        <f t="shared" ref="J85:J97" si="21">G85-H85-I85</f>
        <v>0</v>
      </c>
      <c r="K85" s="42">
        <f>F85+J85</f>
        <v>5</v>
      </c>
      <c r="L85" s="42">
        <v>0</v>
      </c>
      <c r="M85" s="44"/>
      <c r="N85" s="44">
        <v>0</v>
      </c>
      <c r="O85" s="44">
        <v>0</v>
      </c>
      <c r="P85" s="44">
        <v>0</v>
      </c>
    </row>
    <row r="86" spans="1:16" ht="24">
      <c r="A86" s="42" t="s">
        <v>56</v>
      </c>
      <c r="B86" s="42">
        <v>5</v>
      </c>
      <c r="C86" s="42">
        <v>6</v>
      </c>
      <c r="D86" s="42">
        <v>0</v>
      </c>
      <c r="E86" s="42">
        <v>0</v>
      </c>
      <c r="F86" s="42">
        <f t="shared" si="20"/>
        <v>6</v>
      </c>
      <c r="G86" s="42">
        <v>0</v>
      </c>
      <c r="H86" s="42">
        <v>0</v>
      </c>
      <c r="I86" s="42">
        <v>0</v>
      </c>
      <c r="J86" s="42">
        <f t="shared" si="21"/>
        <v>0</v>
      </c>
      <c r="K86" s="42">
        <f t="shared" ref="K86:K97" si="22">F86+J86</f>
        <v>6</v>
      </c>
      <c r="L86" s="42">
        <v>0</v>
      </c>
      <c r="M86" s="44"/>
      <c r="N86" s="44">
        <v>0</v>
      </c>
      <c r="O86" s="44">
        <v>0</v>
      </c>
      <c r="P86" s="44">
        <v>0</v>
      </c>
    </row>
    <row r="87" spans="1:16" ht="24">
      <c r="A87" s="42" t="s">
        <v>57</v>
      </c>
      <c r="B87" s="42">
        <v>4</v>
      </c>
      <c r="C87" s="42">
        <v>9</v>
      </c>
      <c r="D87" s="42">
        <v>0</v>
      </c>
      <c r="E87" s="42">
        <v>0</v>
      </c>
      <c r="F87" s="42">
        <f t="shared" si="20"/>
        <v>9</v>
      </c>
      <c r="G87" s="42">
        <v>0</v>
      </c>
      <c r="H87" s="42">
        <v>0</v>
      </c>
      <c r="I87" s="42">
        <v>0</v>
      </c>
      <c r="J87" s="42">
        <f t="shared" si="21"/>
        <v>0</v>
      </c>
      <c r="K87" s="42">
        <f t="shared" si="22"/>
        <v>9</v>
      </c>
      <c r="L87" s="42">
        <v>0</v>
      </c>
      <c r="M87" s="44"/>
      <c r="N87" s="44">
        <v>0</v>
      </c>
      <c r="O87" s="44">
        <v>0</v>
      </c>
      <c r="P87" s="44">
        <v>0</v>
      </c>
    </row>
    <row r="88" spans="1:16" ht="24">
      <c r="A88" s="42" t="s">
        <v>58</v>
      </c>
      <c r="B88" s="42">
        <v>2</v>
      </c>
      <c r="C88" s="42">
        <v>6</v>
      </c>
      <c r="D88" s="42">
        <v>0</v>
      </c>
      <c r="E88" s="42">
        <v>0</v>
      </c>
      <c r="F88" s="42">
        <f t="shared" si="20"/>
        <v>6</v>
      </c>
      <c r="G88" s="42">
        <v>0</v>
      </c>
      <c r="H88" s="42">
        <v>0</v>
      </c>
      <c r="I88" s="42">
        <v>0</v>
      </c>
      <c r="J88" s="42">
        <f t="shared" si="21"/>
        <v>0</v>
      </c>
      <c r="K88" s="42">
        <f t="shared" si="22"/>
        <v>6</v>
      </c>
      <c r="L88" s="42">
        <v>0</v>
      </c>
      <c r="M88" s="44"/>
      <c r="N88" s="44">
        <v>0</v>
      </c>
      <c r="O88" s="44">
        <v>0</v>
      </c>
      <c r="P88" s="44">
        <v>0</v>
      </c>
    </row>
    <row r="89" spans="1:16" ht="24">
      <c r="A89" s="42" t="s">
        <v>59</v>
      </c>
      <c r="B89" s="42">
        <v>2</v>
      </c>
      <c r="C89" s="42">
        <v>7</v>
      </c>
      <c r="D89" s="42">
        <v>0</v>
      </c>
      <c r="E89" s="42">
        <v>0</v>
      </c>
      <c r="F89" s="42">
        <f t="shared" si="20"/>
        <v>7</v>
      </c>
      <c r="G89" s="42">
        <v>0</v>
      </c>
      <c r="H89" s="42">
        <v>0</v>
      </c>
      <c r="I89" s="42">
        <v>0</v>
      </c>
      <c r="J89" s="42">
        <f t="shared" si="21"/>
        <v>0</v>
      </c>
      <c r="K89" s="42">
        <f t="shared" si="22"/>
        <v>7</v>
      </c>
      <c r="L89" s="42">
        <v>0</v>
      </c>
      <c r="M89" s="44"/>
      <c r="N89" s="44">
        <v>0</v>
      </c>
      <c r="O89" s="44">
        <v>0</v>
      </c>
      <c r="P89" s="44">
        <v>0</v>
      </c>
    </row>
    <row r="90" spans="1:16" ht="24">
      <c r="A90" s="42" t="s">
        <v>60</v>
      </c>
      <c r="B90" s="42">
        <v>42</v>
      </c>
      <c r="C90" s="42">
        <v>100</v>
      </c>
      <c r="D90" s="42">
        <v>0</v>
      </c>
      <c r="E90" s="42">
        <v>0</v>
      </c>
      <c r="F90" s="42">
        <f t="shared" si="20"/>
        <v>100</v>
      </c>
      <c r="G90" s="42">
        <v>30</v>
      </c>
      <c r="H90" s="42">
        <v>0</v>
      </c>
      <c r="I90" s="42">
        <v>0</v>
      </c>
      <c r="J90" s="42">
        <f t="shared" si="21"/>
        <v>30</v>
      </c>
      <c r="K90" s="42">
        <f t="shared" si="22"/>
        <v>130</v>
      </c>
      <c r="L90" s="42">
        <v>0</v>
      </c>
      <c r="M90" s="44" t="s">
        <v>82</v>
      </c>
      <c r="N90" s="44">
        <f>L90*O90</f>
        <v>0</v>
      </c>
      <c r="O90" s="44">
        <v>0</v>
      </c>
      <c r="P90" s="44">
        <v>0</v>
      </c>
    </row>
    <row r="91" spans="1:16" ht="24">
      <c r="A91" s="42" t="s">
        <v>61</v>
      </c>
      <c r="B91" s="42">
        <v>53</v>
      </c>
      <c r="C91" s="42">
        <v>150</v>
      </c>
      <c r="D91" s="42">
        <v>0</v>
      </c>
      <c r="E91" s="42">
        <v>0</v>
      </c>
      <c r="F91" s="42">
        <f t="shared" si="20"/>
        <v>150</v>
      </c>
      <c r="G91" s="42">
        <v>30</v>
      </c>
      <c r="H91" s="42">
        <v>0</v>
      </c>
      <c r="I91" s="42">
        <v>0</v>
      </c>
      <c r="J91" s="42">
        <f t="shared" si="21"/>
        <v>30</v>
      </c>
      <c r="K91" s="42">
        <f t="shared" si="22"/>
        <v>180</v>
      </c>
      <c r="L91" s="42">
        <v>0</v>
      </c>
      <c r="M91" s="44" t="s">
        <v>82</v>
      </c>
      <c r="N91" s="44">
        <f>L91*O91</f>
        <v>0</v>
      </c>
      <c r="O91" s="44">
        <v>0</v>
      </c>
      <c r="P91" s="44">
        <v>0</v>
      </c>
    </row>
    <row r="92" spans="1:16" ht="24">
      <c r="A92" s="42" t="s">
        <v>62</v>
      </c>
      <c r="B92" s="42">
        <v>6</v>
      </c>
      <c r="C92" s="42">
        <v>10</v>
      </c>
      <c r="D92" s="42">
        <v>0</v>
      </c>
      <c r="E92" s="42">
        <v>0</v>
      </c>
      <c r="F92" s="42">
        <f t="shared" si="20"/>
        <v>10</v>
      </c>
      <c r="G92" s="42">
        <v>0</v>
      </c>
      <c r="H92" s="42">
        <v>0</v>
      </c>
      <c r="I92" s="42">
        <v>0</v>
      </c>
      <c r="J92" s="42">
        <f t="shared" si="21"/>
        <v>0</v>
      </c>
      <c r="K92" s="42">
        <f t="shared" si="22"/>
        <v>10</v>
      </c>
      <c r="L92" s="42">
        <v>0</v>
      </c>
      <c r="M92" s="40"/>
      <c r="N92" s="44">
        <v>0</v>
      </c>
      <c r="O92" s="44">
        <v>0</v>
      </c>
      <c r="P92" s="44">
        <v>0</v>
      </c>
    </row>
    <row r="93" spans="1:16" ht="24">
      <c r="A93" s="42" t="s">
        <v>63</v>
      </c>
      <c r="B93" s="42">
        <v>30</v>
      </c>
      <c r="C93" s="42">
        <v>100</v>
      </c>
      <c r="D93" s="42">
        <v>0</v>
      </c>
      <c r="E93" s="42">
        <v>0</v>
      </c>
      <c r="F93" s="42">
        <f t="shared" si="20"/>
        <v>100</v>
      </c>
      <c r="G93" s="42">
        <v>40</v>
      </c>
      <c r="H93" s="42">
        <v>0</v>
      </c>
      <c r="I93" s="42">
        <v>0</v>
      </c>
      <c r="J93" s="42">
        <f t="shared" si="21"/>
        <v>40</v>
      </c>
      <c r="K93" s="42">
        <f t="shared" si="22"/>
        <v>140</v>
      </c>
      <c r="L93" s="42">
        <v>0</v>
      </c>
      <c r="M93" s="44" t="s">
        <v>82</v>
      </c>
      <c r="N93" s="44">
        <f>L93*O93</f>
        <v>0</v>
      </c>
      <c r="O93" s="44">
        <v>0</v>
      </c>
      <c r="P93" s="44">
        <v>0</v>
      </c>
    </row>
    <row r="94" spans="1:16" ht="24">
      <c r="A94" s="42" t="s">
        <v>64</v>
      </c>
      <c r="B94" s="42">
        <v>14</v>
      </c>
      <c r="C94" s="42">
        <v>52</v>
      </c>
      <c r="D94" s="42">
        <v>0</v>
      </c>
      <c r="E94" s="42">
        <v>0</v>
      </c>
      <c r="F94" s="42">
        <f t="shared" si="20"/>
        <v>52</v>
      </c>
      <c r="G94" s="42">
        <v>29</v>
      </c>
      <c r="H94" s="42">
        <v>0</v>
      </c>
      <c r="I94" s="42">
        <v>0</v>
      </c>
      <c r="J94" s="42">
        <f t="shared" si="21"/>
        <v>29</v>
      </c>
      <c r="K94" s="42">
        <f t="shared" si="22"/>
        <v>81</v>
      </c>
      <c r="L94" s="42">
        <v>0</v>
      </c>
      <c r="M94" s="44" t="s">
        <v>82</v>
      </c>
      <c r="N94" s="44">
        <f>L94*O94</f>
        <v>0</v>
      </c>
      <c r="O94" s="44">
        <v>0</v>
      </c>
      <c r="P94" s="44">
        <v>0</v>
      </c>
    </row>
    <row r="95" spans="1:16" ht="24">
      <c r="A95" s="42" t="s">
        <v>65</v>
      </c>
      <c r="B95" s="42">
        <v>9</v>
      </c>
      <c r="C95" s="42">
        <v>10</v>
      </c>
      <c r="D95" s="42">
        <v>0</v>
      </c>
      <c r="E95" s="42">
        <v>0</v>
      </c>
      <c r="F95" s="42">
        <f t="shared" si="20"/>
        <v>10</v>
      </c>
      <c r="G95" s="42">
        <v>0</v>
      </c>
      <c r="H95" s="42">
        <v>0</v>
      </c>
      <c r="I95" s="42">
        <v>0</v>
      </c>
      <c r="J95" s="42">
        <f t="shared" si="21"/>
        <v>0</v>
      </c>
      <c r="K95" s="42">
        <f t="shared" si="22"/>
        <v>10</v>
      </c>
      <c r="L95" s="42">
        <v>0</v>
      </c>
      <c r="M95" s="44"/>
      <c r="N95" s="44">
        <v>0</v>
      </c>
      <c r="O95" s="44">
        <v>0</v>
      </c>
      <c r="P95" s="44">
        <v>0</v>
      </c>
    </row>
    <row r="96" spans="1:16" ht="24">
      <c r="A96" s="42" t="s">
        <v>66</v>
      </c>
      <c r="B96" s="42">
        <v>2</v>
      </c>
      <c r="C96" s="42">
        <v>8</v>
      </c>
      <c r="D96" s="42">
        <v>0</v>
      </c>
      <c r="E96" s="42">
        <v>0</v>
      </c>
      <c r="F96" s="42">
        <f t="shared" si="20"/>
        <v>8</v>
      </c>
      <c r="G96" s="42">
        <v>0</v>
      </c>
      <c r="H96" s="42">
        <v>0</v>
      </c>
      <c r="I96" s="42">
        <v>0</v>
      </c>
      <c r="J96" s="42">
        <f t="shared" si="21"/>
        <v>0</v>
      </c>
      <c r="K96" s="42">
        <f t="shared" si="22"/>
        <v>8</v>
      </c>
      <c r="L96" s="42">
        <v>0</v>
      </c>
      <c r="M96" s="44" t="s">
        <v>82</v>
      </c>
      <c r="N96" s="44">
        <v>0</v>
      </c>
      <c r="O96" s="44">
        <v>0</v>
      </c>
      <c r="P96" s="44">
        <v>0</v>
      </c>
    </row>
    <row r="97" spans="1:16" ht="24">
      <c r="A97" s="84" t="s">
        <v>23</v>
      </c>
      <c r="B97" s="85">
        <f>SUM(B85:B96)</f>
        <v>173</v>
      </c>
      <c r="C97" s="85">
        <f>SUM(C85:C96)</f>
        <v>463</v>
      </c>
      <c r="D97" s="85">
        <f>SUM(D84:D96)</f>
        <v>0</v>
      </c>
      <c r="E97" s="85">
        <f>SUM(E84:E96)</f>
        <v>0</v>
      </c>
      <c r="F97" s="86">
        <f t="shared" si="20"/>
        <v>463</v>
      </c>
      <c r="G97" s="85">
        <f>SUM(G84:G96)</f>
        <v>129</v>
      </c>
      <c r="H97" s="85">
        <f>SUM(H84:H96)</f>
        <v>0</v>
      </c>
      <c r="I97" s="85">
        <f>SUM(I84:I96)</f>
        <v>0</v>
      </c>
      <c r="J97" s="86">
        <f t="shared" si="21"/>
        <v>129</v>
      </c>
      <c r="K97" s="86">
        <f t="shared" si="22"/>
        <v>592</v>
      </c>
      <c r="L97" s="85">
        <f>SUM(L84:L96)</f>
        <v>0</v>
      </c>
      <c r="M97" s="87" t="s">
        <v>82</v>
      </c>
      <c r="N97" s="87">
        <f>SUM(N84:N96)</f>
        <v>0</v>
      </c>
      <c r="O97" s="112" t="e">
        <f t="shared" ref="O97" si="23">N97/L97</f>
        <v>#DIV/0!</v>
      </c>
      <c r="P97" s="87">
        <f>SUM(P84:P96)/4</f>
        <v>0</v>
      </c>
    </row>
    <row r="98" spans="1:16" ht="24">
      <c r="A98" s="66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32"/>
      <c r="P98" s="67"/>
    </row>
    <row r="99" spans="1:16" ht="24">
      <c r="A99" s="208" t="s">
        <v>83</v>
      </c>
      <c r="B99" s="209" t="s">
        <v>20</v>
      </c>
      <c r="C99" s="210" t="s">
        <v>40</v>
      </c>
      <c r="D99" s="211"/>
      <c r="E99" s="211"/>
      <c r="F99" s="212"/>
      <c r="G99" s="210" t="s">
        <v>41</v>
      </c>
      <c r="H99" s="211"/>
      <c r="I99" s="211"/>
      <c r="J99" s="212"/>
      <c r="K99" s="213" t="s">
        <v>42</v>
      </c>
      <c r="L99" s="213" t="s">
        <v>43</v>
      </c>
      <c r="M99" s="213" t="s">
        <v>44</v>
      </c>
      <c r="N99" s="213" t="s">
        <v>45</v>
      </c>
      <c r="O99" s="213" t="s">
        <v>46</v>
      </c>
      <c r="P99" s="205" t="s">
        <v>21</v>
      </c>
    </row>
    <row r="100" spans="1:16">
      <c r="A100" s="208"/>
      <c r="B100" s="209"/>
      <c r="C100" s="205" t="s">
        <v>47</v>
      </c>
      <c r="D100" s="205" t="s">
        <v>48</v>
      </c>
      <c r="E100" s="205" t="s">
        <v>49</v>
      </c>
      <c r="F100" s="205" t="s">
        <v>50</v>
      </c>
      <c r="G100" s="205" t="s">
        <v>51</v>
      </c>
      <c r="H100" s="205" t="s">
        <v>52</v>
      </c>
      <c r="I100" s="205" t="s">
        <v>49</v>
      </c>
      <c r="J100" s="205" t="s">
        <v>53</v>
      </c>
      <c r="K100" s="214"/>
      <c r="L100" s="214"/>
      <c r="M100" s="214"/>
      <c r="N100" s="214"/>
      <c r="O100" s="214"/>
      <c r="P100" s="206"/>
    </row>
    <row r="101" spans="1:16">
      <c r="A101" s="208"/>
      <c r="B101" s="209"/>
      <c r="C101" s="206"/>
      <c r="D101" s="206"/>
      <c r="E101" s="206"/>
      <c r="F101" s="206"/>
      <c r="G101" s="206"/>
      <c r="H101" s="206"/>
      <c r="I101" s="206"/>
      <c r="J101" s="206"/>
      <c r="K101" s="214"/>
      <c r="L101" s="214"/>
      <c r="M101" s="214"/>
      <c r="N101" s="214"/>
      <c r="O101" s="214"/>
      <c r="P101" s="206"/>
    </row>
    <row r="102" spans="1:16">
      <c r="A102" s="208"/>
      <c r="B102" s="209"/>
      <c r="C102" s="207"/>
      <c r="D102" s="207"/>
      <c r="E102" s="207"/>
      <c r="F102" s="207"/>
      <c r="G102" s="207"/>
      <c r="H102" s="207"/>
      <c r="I102" s="207"/>
      <c r="J102" s="207"/>
      <c r="K102" s="215"/>
      <c r="L102" s="215"/>
      <c r="M102" s="215"/>
      <c r="N102" s="215"/>
      <c r="O102" s="215"/>
      <c r="P102" s="207"/>
    </row>
    <row r="103" spans="1:16" ht="24">
      <c r="A103" s="42" t="s">
        <v>54</v>
      </c>
      <c r="B103" s="42">
        <v>0</v>
      </c>
      <c r="C103" s="42">
        <v>0</v>
      </c>
      <c r="D103" s="42">
        <v>0</v>
      </c>
      <c r="E103" s="42">
        <v>0</v>
      </c>
      <c r="F103" s="42">
        <f>C103+D103+E103</f>
        <v>0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0</v>
      </c>
      <c r="L103" s="42">
        <v>0</v>
      </c>
      <c r="M103" s="42"/>
      <c r="N103" s="44">
        <v>0</v>
      </c>
      <c r="O103" s="44">
        <v>0</v>
      </c>
      <c r="P103" s="44"/>
    </row>
    <row r="104" spans="1:16" ht="24">
      <c r="A104" s="42" t="s">
        <v>55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4"/>
      <c r="O104" s="44"/>
      <c r="P104" s="44"/>
    </row>
    <row r="105" spans="1:16" ht="24">
      <c r="A105" s="42" t="s">
        <v>56</v>
      </c>
      <c r="B105" s="42">
        <v>3</v>
      </c>
      <c r="C105" s="42">
        <v>8</v>
      </c>
      <c r="D105" s="42">
        <v>0</v>
      </c>
      <c r="E105" s="42">
        <v>0</v>
      </c>
      <c r="F105" s="42">
        <f t="shared" ref="F105:F116" si="24">C105+D105+E105</f>
        <v>8</v>
      </c>
      <c r="G105" s="42">
        <v>5</v>
      </c>
      <c r="H105" s="42">
        <v>0</v>
      </c>
      <c r="I105" s="42">
        <v>0</v>
      </c>
      <c r="J105" s="42">
        <f t="shared" ref="J105:J116" si="25">G105-H105-I105</f>
        <v>5</v>
      </c>
      <c r="K105" s="42">
        <f t="shared" ref="K105:K116" si="26">F105+J105</f>
        <v>13</v>
      </c>
      <c r="L105" s="42">
        <v>0</v>
      </c>
      <c r="M105" s="42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57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4"/>
      <c r="O106" s="44"/>
      <c r="P106" s="44"/>
    </row>
    <row r="107" spans="1:16" ht="24">
      <c r="A107" s="42" t="s">
        <v>58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4"/>
      <c r="O107" s="44"/>
      <c r="P107" s="44"/>
    </row>
    <row r="108" spans="1:16" ht="24">
      <c r="A108" s="42" t="s">
        <v>59</v>
      </c>
      <c r="B108" s="42">
        <v>0</v>
      </c>
      <c r="C108" s="42">
        <v>0</v>
      </c>
      <c r="D108" s="42">
        <v>0</v>
      </c>
      <c r="E108" s="42">
        <v>0</v>
      </c>
      <c r="F108" s="42">
        <f t="shared" si="24"/>
        <v>0</v>
      </c>
      <c r="G108" s="42">
        <v>0</v>
      </c>
      <c r="H108" s="42">
        <v>0</v>
      </c>
      <c r="I108" s="42">
        <v>0</v>
      </c>
      <c r="J108" s="42">
        <f t="shared" si="25"/>
        <v>0</v>
      </c>
      <c r="K108" s="42">
        <f t="shared" si="26"/>
        <v>0</v>
      </c>
      <c r="L108" s="42">
        <v>0</v>
      </c>
      <c r="M108" s="42"/>
      <c r="N108" s="44">
        <v>0</v>
      </c>
      <c r="O108" s="44">
        <v>0</v>
      </c>
      <c r="P108" s="44"/>
    </row>
    <row r="109" spans="1:16" ht="24">
      <c r="A109" s="42" t="s">
        <v>60</v>
      </c>
      <c r="B109" s="42">
        <v>27</v>
      </c>
      <c r="C109" s="42">
        <v>80</v>
      </c>
      <c r="D109" s="42">
        <v>0</v>
      </c>
      <c r="E109" s="42">
        <v>0</v>
      </c>
      <c r="F109" s="42">
        <f t="shared" si="24"/>
        <v>80</v>
      </c>
      <c r="G109" s="42">
        <v>50</v>
      </c>
      <c r="H109" s="42">
        <v>0</v>
      </c>
      <c r="I109" s="42">
        <v>0</v>
      </c>
      <c r="J109" s="42">
        <f t="shared" si="25"/>
        <v>50</v>
      </c>
      <c r="K109" s="42">
        <f t="shared" si="26"/>
        <v>130</v>
      </c>
      <c r="L109" s="42">
        <v>0</v>
      </c>
      <c r="M109" s="42" t="s">
        <v>82</v>
      </c>
      <c r="N109" s="44">
        <v>0</v>
      </c>
      <c r="O109" s="44">
        <v>0</v>
      </c>
      <c r="P109" s="44">
        <v>0</v>
      </c>
    </row>
    <row r="110" spans="1:16" ht="24">
      <c r="A110" s="42" t="s">
        <v>61</v>
      </c>
      <c r="B110" s="42">
        <v>7</v>
      </c>
      <c r="C110" s="42">
        <v>10</v>
      </c>
      <c r="D110" s="42">
        <v>0</v>
      </c>
      <c r="E110" s="42">
        <v>0</v>
      </c>
      <c r="F110" s="42">
        <f t="shared" si="24"/>
        <v>10</v>
      </c>
      <c r="G110" s="42">
        <v>30</v>
      </c>
      <c r="H110" s="42">
        <v>0</v>
      </c>
      <c r="I110" s="42">
        <v>0</v>
      </c>
      <c r="J110" s="42">
        <f t="shared" si="25"/>
        <v>30</v>
      </c>
      <c r="K110" s="42">
        <f t="shared" si="26"/>
        <v>40</v>
      </c>
      <c r="L110" s="42">
        <v>0</v>
      </c>
      <c r="M110" s="42" t="s">
        <v>82</v>
      </c>
      <c r="N110" s="44">
        <v>0</v>
      </c>
      <c r="O110" s="44">
        <v>0</v>
      </c>
      <c r="P110" s="44">
        <v>0</v>
      </c>
    </row>
    <row r="111" spans="1:16" ht="24">
      <c r="A111" s="42" t="s">
        <v>62</v>
      </c>
      <c r="B111" s="42">
        <v>2</v>
      </c>
      <c r="C111" s="42">
        <v>5</v>
      </c>
      <c r="D111" s="42">
        <v>0</v>
      </c>
      <c r="E111" s="42">
        <v>0</v>
      </c>
      <c r="F111" s="42">
        <f t="shared" si="24"/>
        <v>5</v>
      </c>
      <c r="G111" s="42">
        <v>0</v>
      </c>
      <c r="H111" s="42">
        <v>0</v>
      </c>
      <c r="I111" s="42">
        <v>0</v>
      </c>
      <c r="J111" s="42">
        <f t="shared" si="25"/>
        <v>0</v>
      </c>
      <c r="K111" s="42">
        <f t="shared" si="26"/>
        <v>5</v>
      </c>
      <c r="L111" s="42">
        <v>0</v>
      </c>
      <c r="M111" s="42" t="s">
        <v>82</v>
      </c>
      <c r="N111" s="44">
        <v>0</v>
      </c>
      <c r="O111" s="44">
        <v>0</v>
      </c>
      <c r="P111" s="44">
        <v>0</v>
      </c>
    </row>
    <row r="112" spans="1:16" ht="24">
      <c r="A112" s="42" t="s">
        <v>63</v>
      </c>
      <c r="B112" s="42">
        <v>15</v>
      </c>
      <c r="C112" s="42">
        <v>20</v>
      </c>
      <c r="D112" s="42">
        <v>0</v>
      </c>
      <c r="E112" s="42">
        <v>0</v>
      </c>
      <c r="F112" s="42">
        <f t="shared" si="24"/>
        <v>20</v>
      </c>
      <c r="G112" s="42">
        <v>48</v>
      </c>
      <c r="H112" s="42">
        <v>0</v>
      </c>
      <c r="I112" s="42">
        <v>0</v>
      </c>
      <c r="J112" s="42">
        <f t="shared" si="25"/>
        <v>48</v>
      </c>
      <c r="K112" s="42">
        <f t="shared" si="26"/>
        <v>68</v>
      </c>
      <c r="L112" s="42">
        <v>0</v>
      </c>
      <c r="M112" s="42" t="s">
        <v>82</v>
      </c>
      <c r="N112" s="44">
        <v>0</v>
      </c>
      <c r="O112" s="44">
        <v>0</v>
      </c>
      <c r="P112" s="44">
        <v>0</v>
      </c>
    </row>
    <row r="113" spans="1:16" ht="24">
      <c r="A113" s="42" t="s">
        <v>64</v>
      </c>
      <c r="B113" s="42">
        <v>1</v>
      </c>
      <c r="C113" s="42">
        <v>5</v>
      </c>
      <c r="D113" s="42">
        <v>0</v>
      </c>
      <c r="E113" s="42">
        <v>0</v>
      </c>
      <c r="F113" s="42">
        <f t="shared" si="24"/>
        <v>5</v>
      </c>
      <c r="G113" s="42">
        <v>0</v>
      </c>
      <c r="H113" s="42">
        <v>0</v>
      </c>
      <c r="I113" s="42">
        <v>0</v>
      </c>
      <c r="J113" s="42">
        <f t="shared" si="25"/>
        <v>0</v>
      </c>
      <c r="K113" s="42">
        <f t="shared" si="26"/>
        <v>5</v>
      </c>
      <c r="L113" s="42">
        <v>0</v>
      </c>
      <c r="M113" s="42"/>
      <c r="N113" s="44">
        <v>0</v>
      </c>
      <c r="O113" s="44">
        <v>0</v>
      </c>
      <c r="P113" s="44"/>
    </row>
    <row r="114" spans="1:16" ht="24">
      <c r="A114" s="42" t="s">
        <v>65</v>
      </c>
      <c r="B114" s="42">
        <v>9</v>
      </c>
      <c r="C114" s="42">
        <v>5</v>
      </c>
      <c r="D114" s="42">
        <v>0</v>
      </c>
      <c r="E114" s="42">
        <v>0</v>
      </c>
      <c r="F114" s="42">
        <f t="shared" si="24"/>
        <v>5</v>
      </c>
      <c r="G114" s="42">
        <v>0</v>
      </c>
      <c r="H114" s="42">
        <v>0</v>
      </c>
      <c r="I114" s="42">
        <v>0</v>
      </c>
      <c r="J114" s="42">
        <f t="shared" si="25"/>
        <v>0</v>
      </c>
      <c r="K114" s="42">
        <f t="shared" si="26"/>
        <v>5</v>
      </c>
      <c r="L114" s="42">
        <v>0</v>
      </c>
      <c r="M114" s="42"/>
      <c r="N114" s="44">
        <v>0</v>
      </c>
      <c r="O114" s="44">
        <v>0</v>
      </c>
      <c r="P114" s="44"/>
    </row>
    <row r="115" spans="1:16" ht="24">
      <c r="A115" s="42" t="s">
        <v>66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4"/>
      <c r="O115" s="44"/>
      <c r="P115" s="44"/>
    </row>
    <row r="116" spans="1:16" ht="24">
      <c r="A116" s="84" t="s">
        <v>23</v>
      </c>
      <c r="B116" s="85">
        <f>SUM(B104:B115)</f>
        <v>64</v>
      </c>
      <c r="C116" s="85">
        <f>SUM(C104:C115)</f>
        <v>133</v>
      </c>
      <c r="D116" s="85">
        <f>SUM(D103:D115)</f>
        <v>0</v>
      </c>
      <c r="E116" s="85">
        <f>SUM(E103:E115)</f>
        <v>0</v>
      </c>
      <c r="F116" s="86">
        <f t="shared" si="24"/>
        <v>133</v>
      </c>
      <c r="G116" s="85">
        <f>SUM(G103:G115)</f>
        <v>133</v>
      </c>
      <c r="H116" s="85">
        <f>SUM(H103:H115)</f>
        <v>0</v>
      </c>
      <c r="I116" s="85">
        <f>SUM(I103:I115)</f>
        <v>0</v>
      </c>
      <c r="J116" s="86">
        <f t="shared" si="25"/>
        <v>133</v>
      </c>
      <c r="K116" s="86">
        <f t="shared" si="26"/>
        <v>266</v>
      </c>
      <c r="L116" s="85">
        <f>SUM(L103:L115)</f>
        <v>0</v>
      </c>
      <c r="M116" s="85" t="s">
        <v>82</v>
      </c>
      <c r="N116" s="87">
        <f>SUM(N103:N115)</f>
        <v>0</v>
      </c>
      <c r="O116" s="112" t="e">
        <f t="shared" ref="O116" si="27">N116/L116</f>
        <v>#DIV/0!</v>
      </c>
      <c r="P116" s="87">
        <f>SUM(P103:P115)/4</f>
        <v>0</v>
      </c>
    </row>
    <row r="117" spans="1:16" ht="24">
      <c r="A117" s="66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32"/>
      <c r="P117" s="67"/>
    </row>
    <row r="118" spans="1:16" ht="24.6" customHeight="1">
      <c r="A118" s="208" t="s">
        <v>25</v>
      </c>
      <c r="B118" s="209" t="s">
        <v>20</v>
      </c>
      <c r="C118" s="210" t="s">
        <v>40</v>
      </c>
      <c r="D118" s="211"/>
      <c r="E118" s="211"/>
      <c r="F118" s="212"/>
      <c r="G118" s="210" t="s">
        <v>41</v>
      </c>
      <c r="H118" s="211"/>
      <c r="I118" s="211"/>
      <c r="J118" s="212"/>
      <c r="K118" s="213" t="s">
        <v>42</v>
      </c>
      <c r="L118" s="213" t="s">
        <v>43</v>
      </c>
      <c r="M118" s="213" t="s">
        <v>44</v>
      </c>
      <c r="N118" s="213" t="s">
        <v>45</v>
      </c>
      <c r="O118" s="213" t="s">
        <v>46</v>
      </c>
      <c r="P118" s="205" t="s">
        <v>21</v>
      </c>
    </row>
    <row r="119" spans="1:16" ht="14.45" customHeight="1">
      <c r="A119" s="208"/>
      <c r="B119" s="209"/>
      <c r="C119" s="205" t="s">
        <v>47</v>
      </c>
      <c r="D119" s="205" t="s">
        <v>48</v>
      </c>
      <c r="E119" s="205" t="s">
        <v>49</v>
      </c>
      <c r="F119" s="205" t="s">
        <v>50</v>
      </c>
      <c r="G119" s="205" t="s">
        <v>51</v>
      </c>
      <c r="H119" s="205" t="s">
        <v>52</v>
      </c>
      <c r="I119" s="205" t="s">
        <v>49</v>
      </c>
      <c r="J119" s="205" t="s">
        <v>53</v>
      </c>
      <c r="K119" s="214"/>
      <c r="L119" s="214"/>
      <c r="M119" s="214"/>
      <c r="N119" s="214"/>
      <c r="O119" s="214"/>
      <c r="P119" s="206"/>
    </row>
    <row r="120" spans="1:16" ht="14.45" customHeight="1">
      <c r="A120" s="208"/>
      <c r="B120" s="209"/>
      <c r="C120" s="206"/>
      <c r="D120" s="206"/>
      <c r="E120" s="206"/>
      <c r="F120" s="206"/>
      <c r="G120" s="206"/>
      <c r="H120" s="206"/>
      <c r="I120" s="206"/>
      <c r="J120" s="206"/>
      <c r="K120" s="214"/>
      <c r="L120" s="214"/>
      <c r="M120" s="214"/>
      <c r="N120" s="214"/>
      <c r="O120" s="214"/>
      <c r="P120" s="206"/>
    </row>
    <row r="121" spans="1:16" ht="14.45" customHeight="1">
      <c r="A121" s="208"/>
      <c r="B121" s="209"/>
      <c r="C121" s="207"/>
      <c r="D121" s="207"/>
      <c r="E121" s="207"/>
      <c r="F121" s="207"/>
      <c r="G121" s="207"/>
      <c r="H121" s="207"/>
      <c r="I121" s="207"/>
      <c r="J121" s="207"/>
      <c r="K121" s="215"/>
      <c r="L121" s="215"/>
      <c r="M121" s="215"/>
      <c r="N121" s="215"/>
      <c r="O121" s="215"/>
      <c r="P121" s="207"/>
    </row>
    <row r="122" spans="1:16" ht="24">
      <c r="A122" s="42" t="s">
        <v>54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1"/>
      <c r="M122" s="81"/>
      <c r="N122" s="81"/>
      <c r="O122" s="81"/>
      <c r="P122" s="81"/>
    </row>
    <row r="123" spans="1:16" ht="24">
      <c r="A123" s="42" t="s">
        <v>55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1"/>
      <c r="M123" s="81"/>
      <c r="N123" s="81"/>
      <c r="O123" s="81"/>
      <c r="P123" s="81"/>
    </row>
    <row r="124" spans="1:16" ht="24">
      <c r="A124" s="42" t="s">
        <v>56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1"/>
      <c r="M124" s="81"/>
      <c r="N124" s="81"/>
      <c r="O124" s="81"/>
      <c r="P124" s="81"/>
    </row>
    <row r="125" spans="1:16" ht="24">
      <c r="A125" s="42" t="s">
        <v>57</v>
      </c>
      <c r="B125" s="42">
        <v>1</v>
      </c>
      <c r="C125" s="42">
        <v>5</v>
      </c>
      <c r="D125" s="42">
        <v>0</v>
      </c>
      <c r="E125" s="42">
        <v>0</v>
      </c>
      <c r="F125" s="42">
        <f t="shared" ref="F125:F135" si="28">C125+D125+E125</f>
        <v>5</v>
      </c>
      <c r="G125" s="42">
        <v>1</v>
      </c>
      <c r="H125" s="42">
        <v>0</v>
      </c>
      <c r="I125" s="42">
        <v>0</v>
      </c>
      <c r="J125" s="42">
        <f t="shared" ref="J125:J135" si="29">G125-H125-I125</f>
        <v>1</v>
      </c>
      <c r="K125" s="42">
        <f t="shared" ref="K125:K135" si="30">F125+J125</f>
        <v>6</v>
      </c>
      <c r="L125" s="42">
        <v>0</v>
      </c>
      <c r="M125" s="42" t="s">
        <v>82</v>
      </c>
      <c r="N125" s="43">
        <f>L125*O125</f>
        <v>0</v>
      </c>
      <c r="O125" s="43">
        <v>0</v>
      </c>
      <c r="P125" s="64">
        <v>0</v>
      </c>
    </row>
    <row r="126" spans="1:16" ht="24">
      <c r="A126" s="42" t="s">
        <v>58</v>
      </c>
      <c r="B126" s="42">
        <v>1</v>
      </c>
      <c r="C126" s="42">
        <v>2</v>
      </c>
      <c r="D126" s="42">
        <v>0</v>
      </c>
      <c r="E126" s="42">
        <v>0</v>
      </c>
      <c r="F126" s="42">
        <f t="shared" si="28"/>
        <v>2</v>
      </c>
      <c r="G126" s="42">
        <v>4</v>
      </c>
      <c r="H126" s="42">
        <v>0</v>
      </c>
      <c r="I126" s="42">
        <v>0</v>
      </c>
      <c r="J126" s="42">
        <f t="shared" si="29"/>
        <v>4</v>
      </c>
      <c r="K126" s="42">
        <f t="shared" si="30"/>
        <v>6</v>
      </c>
      <c r="L126" s="42">
        <v>0</v>
      </c>
      <c r="M126" s="42" t="s">
        <v>82</v>
      </c>
      <c r="N126" s="43">
        <f t="shared" ref="N126:N134" si="31">L126*O126</f>
        <v>0</v>
      </c>
      <c r="O126" s="43">
        <v>0</v>
      </c>
      <c r="P126" s="64">
        <v>0</v>
      </c>
    </row>
    <row r="127" spans="1:16" ht="24">
      <c r="A127" s="42" t="s">
        <v>59</v>
      </c>
      <c r="B127" s="42">
        <v>1</v>
      </c>
      <c r="C127" s="42">
        <v>2</v>
      </c>
      <c r="D127" s="42">
        <v>0</v>
      </c>
      <c r="E127" s="42">
        <v>0</v>
      </c>
      <c r="F127" s="42">
        <f t="shared" si="28"/>
        <v>2</v>
      </c>
      <c r="G127" s="42">
        <v>5</v>
      </c>
      <c r="H127" s="42">
        <v>0</v>
      </c>
      <c r="I127" s="42">
        <v>0</v>
      </c>
      <c r="J127" s="42">
        <f t="shared" si="29"/>
        <v>5</v>
      </c>
      <c r="K127" s="42">
        <f t="shared" si="30"/>
        <v>7</v>
      </c>
      <c r="L127" s="42">
        <v>0</v>
      </c>
      <c r="M127" s="42" t="s">
        <v>82</v>
      </c>
      <c r="N127" s="43">
        <f t="shared" si="31"/>
        <v>0</v>
      </c>
      <c r="O127" s="43">
        <v>0</v>
      </c>
      <c r="P127" s="64">
        <v>0</v>
      </c>
    </row>
    <row r="128" spans="1:16" ht="24">
      <c r="A128" s="42" t="s">
        <v>60</v>
      </c>
      <c r="B128" s="42">
        <v>8</v>
      </c>
      <c r="C128" s="42">
        <v>18</v>
      </c>
      <c r="D128" s="42">
        <v>0</v>
      </c>
      <c r="E128" s="42">
        <v>0</v>
      </c>
      <c r="F128" s="42">
        <f t="shared" si="28"/>
        <v>18</v>
      </c>
      <c r="G128" s="42">
        <v>5</v>
      </c>
      <c r="H128" s="42">
        <v>0</v>
      </c>
      <c r="I128" s="42">
        <v>0</v>
      </c>
      <c r="J128" s="42">
        <f t="shared" si="29"/>
        <v>5</v>
      </c>
      <c r="K128" s="42">
        <f t="shared" si="30"/>
        <v>23</v>
      </c>
      <c r="L128" s="42">
        <v>0</v>
      </c>
      <c r="M128" s="42" t="s">
        <v>82</v>
      </c>
      <c r="N128" s="43">
        <f t="shared" si="31"/>
        <v>0</v>
      </c>
      <c r="O128" s="43">
        <v>0</v>
      </c>
      <c r="P128" s="64">
        <v>0</v>
      </c>
    </row>
    <row r="129" spans="1:16" ht="24">
      <c r="A129" s="42" t="s">
        <v>61</v>
      </c>
      <c r="B129" s="42">
        <v>5</v>
      </c>
      <c r="C129" s="42">
        <v>18</v>
      </c>
      <c r="D129" s="42">
        <v>0</v>
      </c>
      <c r="E129" s="42">
        <v>0</v>
      </c>
      <c r="F129" s="42">
        <f t="shared" si="28"/>
        <v>18</v>
      </c>
      <c r="G129" s="42">
        <v>5</v>
      </c>
      <c r="H129" s="42">
        <v>0</v>
      </c>
      <c r="I129" s="42">
        <v>0</v>
      </c>
      <c r="J129" s="42">
        <f t="shared" si="29"/>
        <v>5</v>
      </c>
      <c r="K129" s="42">
        <f t="shared" si="30"/>
        <v>23</v>
      </c>
      <c r="L129" s="42">
        <v>0</v>
      </c>
      <c r="M129" s="42" t="s">
        <v>82</v>
      </c>
      <c r="N129" s="43">
        <f t="shared" si="31"/>
        <v>0</v>
      </c>
      <c r="O129" s="43">
        <v>0</v>
      </c>
      <c r="P129" s="64">
        <v>0</v>
      </c>
    </row>
    <row r="130" spans="1:16" ht="24">
      <c r="A130" s="42" t="s">
        <v>62</v>
      </c>
      <c r="B130" s="42">
        <v>1</v>
      </c>
      <c r="C130" s="42">
        <v>10</v>
      </c>
      <c r="D130" s="42">
        <v>0</v>
      </c>
      <c r="E130" s="42">
        <v>0</v>
      </c>
      <c r="F130" s="42">
        <f t="shared" si="28"/>
        <v>10</v>
      </c>
      <c r="G130" s="42">
        <v>5</v>
      </c>
      <c r="H130" s="42">
        <v>0</v>
      </c>
      <c r="I130" s="42">
        <v>0</v>
      </c>
      <c r="J130" s="42">
        <f t="shared" si="29"/>
        <v>5</v>
      </c>
      <c r="K130" s="42">
        <f t="shared" si="30"/>
        <v>15</v>
      </c>
      <c r="L130" s="42">
        <v>0</v>
      </c>
      <c r="M130" s="42" t="s">
        <v>82</v>
      </c>
      <c r="N130" s="43">
        <f t="shared" si="31"/>
        <v>0</v>
      </c>
      <c r="O130" s="43">
        <v>0</v>
      </c>
      <c r="P130" s="64">
        <v>0</v>
      </c>
    </row>
    <row r="131" spans="1:16" ht="24">
      <c r="A131" s="42" t="s">
        <v>63</v>
      </c>
      <c r="B131" s="42">
        <v>6</v>
      </c>
      <c r="C131" s="42">
        <v>40</v>
      </c>
      <c r="D131" s="42">
        <v>0</v>
      </c>
      <c r="E131" s="42">
        <v>0</v>
      </c>
      <c r="F131" s="42">
        <f t="shared" si="28"/>
        <v>40</v>
      </c>
      <c r="G131" s="42">
        <v>5</v>
      </c>
      <c r="H131" s="42">
        <v>0</v>
      </c>
      <c r="I131" s="42">
        <v>0</v>
      </c>
      <c r="J131" s="42">
        <f t="shared" si="29"/>
        <v>5</v>
      </c>
      <c r="K131" s="42">
        <f t="shared" si="30"/>
        <v>45</v>
      </c>
      <c r="L131" s="42">
        <v>0</v>
      </c>
      <c r="M131" s="42" t="s">
        <v>82</v>
      </c>
      <c r="N131" s="43">
        <f t="shared" si="31"/>
        <v>0</v>
      </c>
      <c r="O131" s="43">
        <v>0</v>
      </c>
      <c r="P131" s="64">
        <v>0</v>
      </c>
    </row>
    <row r="132" spans="1:16" ht="24">
      <c r="A132" s="42" t="s">
        <v>64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3">
        <f t="shared" si="31"/>
        <v>0</v>
      </c>
      <c r="O132" s="43"/>
      <c r="P132" s="64"/>
    </row>
    <row r="133" spans="1:16" ht="24">
      <c r="A133" s="42" t="s">
        <v>65</v>
      </c>
      <c r="B133" s="42">
        <v>2</v>
      </c>
      <c r="C133" s="42">
        <v>20</v>
      </c>
      <c r="D133" s="42">
        <v>0</v>
      </c>
      <c r="E133" s="42">
        <v>0</v>
      </c>
      <c r="F133" s="42">
        <f t="shared" si="28"/>
        <v>20</v>
      </c>
      <c r="G133" s="42">
        <v>6</v>
      </c>
      <c r="H133" s="42">
        <v>0</v>
      </c>
      <c r="I133" s="42">
        <v>0</v>
      </c>
      <c r="J133" s="42">
        <f t="shared" si="29"/>
        <v>6</v>
      </c>
      <c r="K133" s="42">
        <f t="shared" si="30"/>
        <v>26</v>
      </c>
      <c r="L133" s="42">
        <v>0</v>
      </c>
      <c r="M133" s="42" t="s">
        <v>82</v>
      </c>
      <c r="N133" s="43">
        <f t="shared" si="31"/>
        <v>0</v>
      </c>
      <c r="O133" s="43">
        <v>0</v>
      </c>
      <c r="P133" s="64">
        <v>0</v>
      </c>
    </row>
    <row r="134" spans="1:16" ht="24">
      <c r="A134" s="42" t="s">
        <v>66</v>
      </c>
      <c r="B134" s="42">
        <v>2</v>
      </c>
      <c r="C134" s="42">
        <v>20</v>
      </c>
      <c r="D134" s="42">
        <v>0</v>
      </c>
      <c r="E134" s="42">
        <v>0</v>
      </c>
      <c r="F134" s="42">
        <f t="shared" si="28"/>
        <v>20</v>
      </c>
      <c r="G134" s="42">
        <v>5</v>
      </c>
      <c r="H134" s="42">
        <v>0</v>
      </c>
      <c r="I134" s="42">
        <v>0</v>
      </c>
      <c r="J134" s="42">
        <f t="shared" si="29"/>
        <v>5</v>
      </c>
      <c r="K134" s="42">
        <f t="shared" si="30"/>
        <v>25</v>
      </c>
      <c r="L134" s="42">
        <v>0</v>
      </c>
      <c r="M134" s="42" t="s">
        <v>82</v>
      </c>
      <c r="N134" s="43">
        <f t="shared" si="31"/>
        <v>0</v>
      </c>
      <c r="O134" s="43">
        <v>0</v>
      </c>
      <c r="P134" s="64">
        <v>0</v>
      </c>
    </row>
    <row r="135" spans="1:16" ht="24">
      <c r="A135" s="84" t="s">
        <v>23</v>
      </c>
      <c r="B135" s="85">
        <f>SUM(B123:B134)</f>
        <v>27</v>
      </c>
      <c r="C135" s="85">
        <f>SUM(C123:C134)</f>
        <v>135</v>
      </c>
      <c r="D135" s="85">
        <f>SUM(D122:D134)</f>
        <v>0</v>
      </c>
      <c r="E135" s="85">
        <f>SUM(E122:E134)</f>
        <v>0</v>
      </c>
      <c r="F135" s="42">
        <f t="shared" si="28"/>
        <v>135</v>
      </c>
      <c r="G135" s="85">
        <f>SUM(G122:G134)</f>
        <v>41</v>
      </c>
      <c r="H135" s="85">
        <f>SUM(H122:H134)</f>
        <v>0</v>
      </c>
      <c r="I135" s="85">
        <f>SUM(I122:I134)</f>
        <v>0</v>
      </c>
      <c r="J135" s="42">
        <f t="shared" si="29"/>
        <v>41</v>
      </c>
      <c r="K135" s="42">
        <f t="shared" si="30"/>
        <v>176</v>
      </c>
      <c r="L135" s="85">
        <f>SUM(L122:L134)</f>
        <v>0</v>
      </c>
      <c r="M135" s="85" t="s">
        <v>82</v>
      </c>
      <c r="N135" s="92">
        <f>SUM(N122:N134)</f>
        <v>0</v>
      </c>
      <c r="O135" s="43" t="e">
        <f t="shared" ref="O135" si="32">N135/L135</f>
        <v>#DIV/0!</v>
      </c>
      <c r="P135" s="90">
        <f>SUM(P122:P134)/9</f>
        <v>0</v>
      </c>
    </row>
    <row r="136" spans="1:16" ht="17.2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</row>
    <row r="137" spans="1:16" ht="24">
      <c r="A137" s="208" t="s">
        <v>11</v>
      </c>
      <c r="B137" s="209" t="s">
        <v>20</v>
      </c>
      <c r="C137" s="210" t="s">
        <v>40</v>
      </c>
      <c r="D137" s="211"/>
      <c r="E137" s="211"/>
      <c r="F137" s="212"/>
      <c r="G137" s="210" t="s">
        <v>41</v>
      </c>
      <c r="H137" s="211"/>
      <c r="I137" s="211"/>
      <c r="J137" s="212"/>
      <c r="K137" s="213" t="s">
        <v>42</v>
      </c>
      <c r="L137" s="213" t="s">
        <v>43</v>
      </c>
      <c r="M137" s="213" t="s">
        <v>44</v>
      </c>
      <c r="N137" s="213" t="s">
        <v>45</v>
      </c>
      <c r="O137" s="213" t="s">
        <v>46</v>
      </c>
      <c r="P137" s="205" t="s">
        <v>21</v>
      </c>
    </row>
    <row r="138" spans="1:16">
      <c r="A138" s="208"/>
      <c r="B138" s="209"/>
      <c r="C138" s="205" t="s">
        <v>47</v>
      </c>
      <c r="D138" s="205" t="s">
        <v>48</v>
      </c>
      <c r="E138" s="205" t="s">
        <v>49</v>
      </c>
      <c r="F138" s="205" t="s">
        <v>50</v>
      </c>
      <c r="G138" s="205" t="s">
        <v>51</v>
      </c>
      <c r="H138" s="205" t="s">
        <v>52</v>
      </c>
      <c r="I138" s="205" t="s">
        <v>49</v>
      </c>
      <c r="J138" s="205" t="s">
        <v>53</v>
      </c>
      <c r="K138" s="214"/>
      <c r="L138" s="214"/>
      <c r="M138" s="214"/>
      <c r="N138" s="214"/>
      <c r="O138" s="214"/>
      <c r="P138" s="206"/>
    </row>
    <row r="139" spans="1:16">
      <c r="A139" s="208"/>
      <c r="B139" s="209"/>
      <c r="C139" s="206"/>
      <c r="D139" s="206"/>
      <c r="E139" s="206"/>
      <c r="F139" s="206"/>
      <c r="G139" s="206"/>
      <c r="H139" s="206"/>
      <c r="I139" s="206"/>
      <c r="J139" s="206"/>
      <c r="K139" s="214"/>
      <c r="L139" s="214"/>
      <c r="M139" s="214"/>
      <c r="N139" s="214"/>
      <c r="O139" s="214"/>
      <c r="P139" s="206"/>
    </row>
    <row r="140" spans="1:16">
      <c r="A140" s="208"/>
      <c r="B140" s="209"/>
      <c r="C140" s="207"/>
      <c r="D140" s="207"/>
      <c r="E140" s="207"/>
      <c r="F140" s="207"/>
      <c r="G140" s="207"/>
      <c r="H140" s="207"/>
      <c r="I140" s="207"/>
      <c r="J140" s="207"/>
      <c r="K140" s="215"/>
      <c r="L140" s="215"/>
      <c r="M140" s="215"/>
      <c r="N140" s="215"/>
      <c r="O140" s="215"/>
      <c r="P140" s="207"/>
    </row>
    <row r="141" spans="1:16" ht="24">
      <c r="A141" s="42" t="s">
        <v>54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1"/>
      <c r="M141" s="81"/>
      <c r="N141" s="81"/>
      <c r="O141" s="81"/>
      <c r="P141" s="81"/>
    </row>
    <row r="142" spans="1:16" ht="24">
      <c r="A142" s="42" t="s">
        <v>55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1"/>
      <c r="M142" s="81"/>
      <c r="N142" s="81"/>
      <c r="O142" s="81"/>
      <c r="P142" s="81"/>
    </row>
    <row r="143" spans="1:16" ht="24">
      <c r="A143" s="42" t="s">
        <v>56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1"/>
      <c r="M143" s="81"/>
      <c r="N143" s="81"/>
      <c r="O143" s="81"/>
      <c r="P143" s="81"/>
    </row>
    <row r="144" spans="1:16" ht="24">
      <c r="A144" s="42" t="s">
        <v>57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1"/>
      <c r="M144" s="81"/>
      <c r="N144" s="81"/>
      <c r="O144" s="81"/>
      <c r="P144" s="81"/>
    </row>
    <row r="145" spans="1:16" ht="24">
      <c r="A145" s="42" t="s">
        <v>58</v>
      </c>
      <c r="B145" s="42">
        <v>6</v>
      </c>
      <c r="C145" s="42">
        <v>60</v>
      </c>
      <c r="D145" s="42">
        <v>0</v>
      </c>
      <c r="E145" s="42">
        <v>0</v>
      </c>
      <c r="F145" s="42">
        <f>C145+D145+E145</f>
        <v>60</v>
      </c>
      <c r="G145" s="42">
        <v>55</v>
      </c>
      <c r="H145" s="42">
        <v>0</v>
      </c>
      <c r="I145" s="42">
        <v>0</v>
      </c>
      <c r="J145" s="42">
        <f>G145-H145-I145</f>
        <v>55</v>
      </c>
      <c r="K145" s="42">
        <f>F145+J145</f>
        <v>115</v>
      </c>
      <c r="L145" s="42">
        <v>0</v>
      </c>
      <c r="M145" s="42"/>
      <c r="N145" s="43">
        <f>L145*O145</f>
        <v>0</v>
      </c>
      <c r="O145" s="64">
        <v>0</v>
      </c>
      <c r="P145" s="64">
        <v>0</v>
      </c>
    </row>
    <row r="146" spans="1:16" ht="24">
      <c r="A146" s="42" t="s">
        <v>59</v>
      </c>
      <c r="B146" s="42">
        <v>12</v>
      </c>
      <c r="C146" s="42">
        <v>110</v>
      </c>
      <c r="D146" s="42">
        <v>0</v>
      </c>
      <c r="E146" s="42">
        <v>0</v>
      </c>
      <c r="F146" s="42">
        <f>C146+D146+E146</f>
        <v>110</v>
      </c>
      <c r="G146" s="42">
        <v>100</v>
      </c>
      <c r="H146" s="42">
        <v>0</v>
      </c>
      <c r="I146" s="42">
        <v>0</v>
      </c>
      <c r="J146" s="42">
        <f>G146-H146-I146</f>
        <v>100</v>
      </c>
      <c r="K146" s="42">
        <f>F146+J146</f>
        <v>210</v>
      </c>
      <c r="L146" s="42">
        <v>0</v>
      </c>
      <c r="M146" s="42"/>
      <c r="N146" s="43">
        <f>L146*O146</f>
        <v>0</v>
      </c>
      <c r="O146" s="64">
        <v>0</v>
      </c>
      <c r="P146" s="64">
        <v>0</v>
      </c>
    </row>
    <row r="147" spans="1:16" ht="24">
      <c r="A147" s="42" t="s">
        <v>60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42" t="s">
        <v>61</v>
      </c>
      <c r="B148" s="42">
        <v>2</v>
      </c>
      <c r="C148" s="42">
        <v>35</v>
      </c>
      <c r="D148" s="42">
        <v>0</v>
      </c>
      <c r="E148" s="42">
        <v>0</v>
      </c>
      <c r="F148" s="42">
        <f>C148+D148+E148</f>
        <v>35</v>
      </c>
      <c r="G148" s="42">
        <v>45</v>
      </c>
      <c r="H148" s="42">
        <v>0</v>
      </c>
      <c r="I148" s="42">
        <v>0</v>
      </c>
      <c r="J148" s="42">
        <f>G148-H148-I148</f>
        <v>45</v>
      </c>
      <c r="K148" s="42">
        <f>F148+J148</f>
        <v>80</v>
      </c>
      <c r="L148" s="42">
        <v>0</v>
      </c>
      <c r="M148" s="42"/>
      <c r="N148" s="42">
        <v>0</v>
      </c>
      <c r="O148" s="42" t="e">
        <f>N148/L148</f>
        <v>#DIV/0!</v>
      </c>
      <c r="P148" s="42">
        <v>0</v>
      </c>
    </row>
    <row r="149" spans="1:16" ht="24">
      <c r="A149" s="42" t="s">
        <v>62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</row>
    <row r="150" spans="1:16" ht="24">
      <c r="A150" s="42" t="s">
        <v>63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</row>
    <row r="151" spans="1:16" ht="24">
      <c r="A151" s="42" t="s">
        <v>64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</row>
    <row r="152" spans="1:16" ht="24">
      <c r="A152" s="42" t="s">
        <v>65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</row>
    <row r="153" spans="1:16" ht="24">
      <c r="A153" s="42" t="s">
        <v>66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</row>
    <row r="154" spans="1:16" ht="24">
      <c r="A154" s="84" t="s">
        <v>23</v>
      </c>
      <c r="B154" s="85">
        <f>SUM(B145:B153)</f>
        <v>20</v>
      </c>
      <c r="C154" s="85">
        <f>SUM(C145:C153)</f>
        <v>205</v>
      </c>
      <c r="D154" s="85">
        <f>SUM(D145:D153)</f>
        <v>0</v>
      </c>
      <c r="E154" s="85">
        <f>SUM(E145:E153)</f>
        <v>0</v>
      </c>
      <c r="F154" s="86">
        <f>C154+D154+E154</f>
        <v>205</v>
      </c>
      <c r="G154" s="85">
        <f>SUM(G145:G153)</f>
        <v>200</v>
      </c>
      <c r="H154" s="85">
        <f>SUM(H145:H153)</f>
        <v>0</v>
      </c>
      <c r="I154" s="85">
        <f>SUM(I145:I153)</f>
        <v>0</v>
      </c>
      <c r="J154" s="86">
        <f>G154-H154-I154</f>
        <v>200</v>
      </c>
      <c r="K154" s="86">
        <f>F154+J154</f>
        <v>405</v>
      </c>
      <c r="L154" s="85">
        <f>SUM(L145:L153)</f>
        <v>0</v>
      </c>
      <c r="M154" s="85"/>
      <c r="N154" s="92">
        <f>SUM(N145:N153)</f>
        <v>0</v>
      </c>
      <c r="O154" s="94" t="e">
        <f>N154/L154</f>
        <v>#DIV/0!</v>
      </c>
      <c r="P154" s="90">
        <f>SUM(P145:P153)/2</f>
        <v>0</v>
      </c>
    </row>
    <row r="155" spans="1:16" ht="17.2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</row>
    <row r="156" spans="1:16" ht="24">
      <c r="A156" s="208" t="s">
        <v>12</v>
      </c>
      <c r="B156" s="209" t="s">
        <v>20</v>
      </c>
      <c r="C156" s="210" t="s">
        <v>40</v>
      </c>
      <c r="D156" s="211"/>
      <c r="E156" s="211"/>
      <c r="F156" s="212"/>
      <c r="G156" s="210" t="s">
        <v>41</v>
      </c>
      <c r="H156" s="211"/>
      <c r="I156" s="211"/>
      <c r="J156" s="212"/>
      <c r="K156" s="213" t="s">
        <v>42</v>
      </c>
      <c r="L156" s="213" t="s">
        <v>43</v>
      </c>
      <c r="M156" s="213" t="s">
        <v>44</v>
      </c>
      <c r="N156" s="213" t="s">
        <v>45</v>
      </c>
      <c r="O156" s="213" t="s">
        <v>46</v>
      </c>
      <c r="P156" s="205" t="s">
        <v>21</v>
      </c>
    </row>
    <row r="157" spans="1:16">
      <c r="A157" s="208"/>
      <c r="B157" s="209"/>
      <c r="C157" s="205" t="s">
        <v>47</v>
      </c>
      <c r="D157" s="205" t="s">
        <v>48</v>
      </c>
      <c r="E157" s="205" t="s">
        <v>49</v>
      </c>
      <c r="F157" s="205" t="s">
        <v>50</v>
      </c>
      <c r="G157" s="205" t="s">
        <v>51</v>
      </c>
      <c r="H157" s="205" t="s">
        <v>52</v>
      </c>
      <c r="I157" s="205" t="s">
        <v>49</v>
      </c>
      <c r="J157" s="205" t="s">
        <v>53</v>
      </c>
      <c r="K157" s="214"/>
      <c r="L157" s="214"/>
      <c r="M157" s="214"/>
      <c r="N157" s="214"/>
      <c r="O157" s="214"/>
      <c r="P157" s="206"/>
    </row>
    <row r="158" spans="1:16">
      <c r="A158" s="208"/>
      <c r="B158" s="209"/>
      <c r="C158" s="206"/>
      <c r="D158" s="206"/>
      <c r="E158" s="206"/>
      <c r="F158" s="206"/>
      <c r="G158" s="206"/>
      <c r="H158" s="206"/>
      <c r="I158" s="206"/>
      <c r="J158" s="206"/>
      <c r="K158" s="214"/>
      <c r="L158" s="214"/>
      <c r="M158" s="214"/>
      <c r="N158" s="214"/>
      <c r="O158" s="214"/>
      <c r="P158" s="206"/>
    </row>
    <row r="159" spans="1:16">
      <c r="A159" s="208"/>
      <c r="B159" s="209"/>
      <c r="C159" s="207"/>
      <c r="D159" s="207"/>
      <c r="E159" s="207"/>
      <c r="F159" s="207"/>
      <c r="G159" s="207"/>
      <c r="H159" s="207"/>
      <c r="I159" s="207"/>
      <c r="J159" s="207"/>
      <c r="K159" s="215"/>
      <c r="L159" s="215"/>
      <c r="M159" s="215"/>
      <c r="N159" s="215"/>
      <c r="O159" s="215"/>
      <c r="P159" s="207"/>
    </row>
    <row r="160" spans="1:16" ht="24">
      <c r="A160" s="42" t="s">
        <v>54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1"/>
      <c r="M160" s="81"/>
      <c r="N160" s="81"/>
      <c r="O160" s="81"/>
      <c r="P160" s="81"/>
    </row>
    <row r="161" spans="1:16" ht="24">
      <c r="A161" s="42" t="s">
        <v>55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1"/>
      <c r="M161" s="81"/>
      <c r="N161" s="81"/>
      <c r="O161" s="81"/>
      <c r="P161" s="81"/>
    </row>
    <row r="162" spans="1:16" ht="24">
      <c r="A162" s="42" t="s">
        <v>56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1"/>
      <c r="M162" s="81"/>
      <c r="N162" s="81"/>
      <c r="O162" s="81"/>
      <c r="P162" s="81"/>
    </row>
    <row r="163" spans="1:16" ht="24">
      <c r="A163" s="42" t="s">
        <v>57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1"/>
      <c r="M163" s="81"/>
      <c r="N163" s="81"/>
      <c r="O163" s="81"/>
      <c r="P163" s="81"/>
    </row>
    <row r="164" spans="1:16" ht="24">
      <c r="A164" s="42" t="s">
        <v>58</v>
      </c>
      <c r="B164" s="42">
        <v>10</v>
      </c>
      <c r="C164" s="42">
        <v>51</v>
      </c>
      <c r="D164" s="42">
        <v>0</v>
      </c>
      <c r="E164" s="42">
        <v>0</v>
      </c>
      <c r="F164" s="42">
        <f>C164+D164+E164</f>
        <v>51</v>
      </c>
      <c r="G164" s="42">
        <v>10</v>
      </c>
      <c r="H164" s="42">
        <v>0</v>
      </c>
      <c r="I164" s="42">
        <v>0</v>
      </c>
      <c r="J164" s="42">
        <f>G164-H164-I164</f>
        <v>10</v>
      </c>
      <c r="K164" s="42">
        <f>F164+J164</f>
        <v>61</v>
      </c>
      <c r="L164" s="42">
        <v>0</v>
      </c>
      <c r="M164" s="42"/>
      <c r="N164" s="42">
        <f>L164*O164</f>
        <v>0</v>
      </c>
      <c r="O164" s="42">
        <v>0</v>
      </c>
      <c r="P164" s="42">
        <v>0</v>
      </c>
    </row>
    <row r="165" spans="1:16" ht="24">
      <c r="A165" s="42" t="s">
        <v>59</v>
      </c>
      <c r="B165" s="42">
        <v>35</v>
      </c>
      <c r="C165" s="42">
        <v>110</v>
      </c>
      <c r="D165" s="42">
        <v>0</v>
      </c>
      <c r="E165" s="42">
        <v>0</v>
      </c>
      <c r="F165" s="42">
        <f t="shared" ref="F165:F173" si="33">C165+D165+E165</f>
        <v>110</v>
      </c>
      <c r="G165" s="42">
        <v>13</v>
      </c>
      <c r="H165" s="42">
        <v>0</v>
      </c>
      <c r="I165" s="42">
        <v>0</v>
      </c>
      <c r="J165" s="42">
        <f t="shared" ref="J165:J173" si="34">G165-H165-I165</f>
        <v>13</v>
      </c>
      <c r="K165" s="42">
        <f t="shared" ref="K165:K173" si="35">F165+J165</f>
        <v>123</v>
      </c>
      <c r="L165" s="42">
        <v>0</v>
      </c>
      <c r="M165" s="42"/>
      <c r="N165" s="42">
        <f>L165*O165</f>
        <v>0</v>
      </c>
      <c r="O165" s="42">
        <v>0</v>
      </c>
      <c r="P165" s="42">
        <v>0</v>
      </c>
    </row>
    <row r="166" spans="1:16" ht="24">
      <c r="A166" s="42" t="s">
        <v>60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</row>
    <row r="167" spans="1:16" ht="24">
      <c r="A167" s="42" t="s">
        <v>61</v>
      </c>
      <c r="B167" s="42">
        <v>2</v>
      </c>
      <c r="C167" s="42">
        <v>0</v>
      </c>
      <c r="D167" s="42">
        <v>0</v>
      </c>
      <c r="E167" s="42">
        <v>0</v>
      </c>
      <c r="F167" s="42">
        <f t="shared" si="33"/>
        <v>0</v>
      </c>
      <c r="G167" s="42">
        <v>34</v>
      </c>
      <c r="H167" s="42">
        <v>0</v>
      </c>
      <c r="I167" s="42">
        <v>0</v>
      </c>
      <c r="J167" s="42">
        <f t="shared" si="34"/>
        <v>34</v>
      </c>
      <c r="K167" s="42">
        <f t="shared" si="35"/>
        <v>34</v>
      </c>
      <c r="L167" s="42">
        <v>0</v>
      </c>
      <c r="M167" s="42"/>
      <c r="N167" s="42">
        <f>L167*O167</f>
        <v>0</v>
      </c>
      <c r="O167" s="42">
        <v>0</v>
      </c>
      <c r="P167" s="42">
        <v>0</v>
      </c>
    </row>
    <row r="168" spans="1:16" ht="24">
      <c r="A168" s="42" t="s">
        <v>62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</row>
    <row r="169" spans="1:16" ht="24">
      <c r="A169" s="42" t="s">
        <v>63</v>
      </c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</row>
    <row r="170" spans="1:16" ht="24">
      <c r="A170" s="42" t="s">
        <v>64</v>
      </c>
      <c r="B170" s="42">
        <v>1</v>
      </c>
      <c r="C170" s="42">
        <v>0</v>
      </c>
      <c r="D170" s="42">
        <v>0</v>
      </c>
      <c r="E170" s="42">
        <v>0</v>
      </c>
      <c r="F170" s="42">
        <f t="shared" si="33"/>
        <v>0</v>
      </c>
      <c r="G170" s="42">
        <v>15</v>
      </c>
      <c r="H170" s="42">
        <v>0</v>
      </c>
      <c r="I170" s="42">
        <v>0</v>
      </c>
      <c r="J170" s="42">
        <f t="shared" si="34"/>
        <v>15</v>
      </c>
      <c r="K170" s="42">
        <f t="shared" si="35"/>
        <v>15</v>
      </c>
      <c r="L170" s="42">
        <v>0</v>
      </c>
      <c r="M170" s="42"/>
      <c r="N170" s="42">
        <f>L170*O170</f>
        <v>0</v>
      </c>
      <c r="O170" s="42">
        <v>0</v>
      </c>
      <c r="P170" s="42">
        <v>0</v>
      </c>
    </row>
    <row r="171" spans="1:16" ht="24">
      <c r="A171" s="42" t="s">
        <v>65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</row>
    <row r="172" spans="1:16" ht="24">
      <c r="A172" s="42" t="s">
        <v>66</v>
      </c>
      <c r="B172" s="42">
        <v>1</v>
      </c>
      <c r="C172" s="42">
        <v>0</v>
      </c>
      <c r="D172" s="42">
        <v>0</v>
      </c>
      <c r="E172" s="42">
        <v>0</v>
      </c>
      <c r="F172" s="42">
        <f t="shared" si="33"/>
        <v>0</v>
      </c>
      <c r="G172" s="42">
        <v>15</v>
      </c>
      <c r="H172" s="42">
        <v>0</v>
      </c>
      <c r="I172" s="42">
        <v>0</v>
      </c>
      <c r="J172" s="42">
        <f t="shared" si="34"/>
        <v>15</v>
      </c>
      <c r="K172" s="42">
        <f t="shared" si="35"/>
        <v>15</v>
      </c>
      <c r="L172" s="42">
        <v>0</v>
      </c>
      <c r="M172" s="42"/>
      <c r="N172" s="42">
        <f>L172*O172</f>
        <v>0</v>
      </c>
      <c r="O172" s="42">
        <v>0</v>
      </c>
      <c r="P172" s="42">
        <v>0</v>
      </c>
    </row>
    <row r="173" spans="1:16" ht="24">
      <c r="A173" s="84" t="s">
        <v>23</v>
      </c>
      <c r="B173" s="85">
        <f>SUM(B164:B172)</f>
        <v>49</v>
      </c>
      <c r="C173" s="85">
        <f>SUM(C164:C172)</f>
        <v>161</v>
      </c>
      <c r="D173" s="85">
        <f>SUM(D164:D172)</f>
        <v>0</v>
      </c>
      <c r="E173" s="85">
        <f>SUM(E164:E172)</f>
        <v>0</v>
      </c>
      <c r="F173" s="86">
        <f t="shared" si="33"/>
        <v>161</v>
      </c>
      <c r="G173" s="85">
        <f>SUM(G164:G172)</f>
        <v>87</v>
      </c>
      <c r="H173" s="85">
        <f>SUM(H164:H172)</f>
        <v>0</v>
      </c>
      <c r="I173" s="85">
        <f>SUM(I164:I172)</f>
        <v>0</v>
      </c>
      <c r="J173" s="86">
        <f t="shared" si="34"/>
        <v>87</v>
      </c>
      <c r="K173" s="86">
        <f t="shared" si="35"/>
        <v>248</v>
      </c>
      <c r="L173" s="85">
        <f>SUM(L164:L172)</f>
        <v>0</v>
      </c>
      <c r="M173" s="85"/>
      <c r="N173" s="85">
        <f>SUM(N164:N172)</f>
        <v>0</v>
      </c>
      <c r="O173" s="86" t="e">
        <f t="shared" ref="O173" si="36">N173/L173</f>
        <v>#DIV/0!</v>
      </c>
      <c r="P173" s="85">
        <f>SUM(P164:P172)/5</f>
        <v>0</v>
      </c>
    </row>
    <row r="174" spans="1:16" ht="17.2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</row>
    <row r="175" spans="1:16" ht="24">
      <c r="A175" s="208" t="s">
        <v>13</v>
      </c>
      <c r="B175" s="209" t="s">
        <v>20</v>
      </c>
      <c r="C175" s="210" t="s">
        <v>40</v>
      </c>
      <c r="D175" s="211"/>
      <c r="E175" s="211"/>
      <c r="F175" s="212"/>
      <c r="G175" s="210" t="s">
        <v>41</v>
      </c>
      <c r="H175" s="211"/>
      <c r="I175" s="211"/>
      <c r="J175" s="212"/>
      <c r="K175" s="213" t="s">
        <v>42</v>
      </c>
      <c r="L175" s="213" t="s">
        <v>43</v>
      </c>
      <c r="M175" s="213" t="s">
        <v>44</v>
      </c>
      <c r="N175" s="213" t="s">
        <v>45</v>
      </c>
      <c r="O175" s="213" t="s">
        <v>46</v>
      </c>
      <c r="P175" s="205" t="s">
        <v>21</v>
      </c>
    </row>
    <row r="176" spans="1:16">
      <c r="A176" s="208"/>
      <c r="B176" s="209"/>
      <c r="C176" s="205" t="s">
        <v>47</v>
      </c>
      <c r="D176" s="205" t="s">
        <v>48</v>
      </c>
      <c r="E176" s="205" t="s">
        <v>49</v>
      </c>
      <c r="F176" s="205" t="s">
        <v>50</v>
      </c>
      <c r="G176" s="205" t="s">
        <v>51</v>
      </c>
      <c r="H176" s="205" t="s">
        <v>52</v>
      </c>
      <c r="I176" s="205" t="s">
        <v>49</v>
      </c>
      <c r="J176" s="205" t="s">
        <v>53</v>
      </c>
      <c r="K176" s="214"/>
      <c r="L176" s="214"/>
      <c r="M176" s="214"/>
      <c r="N176" s="214"/>
      <c r="O176" s="214"/>
      <c r="P176" s="206"/>
    </row>
    <row r="177" spans="1:16">
      <c r="A177" s="208"/>
      <c r="B177" s="209"/>
      <c r="C177" s="206"/>
      <c r="D177" s="206"/>
      <c r="E177" s="206"/>
      <c r="F177" s="206"/>
      <c r="G177" s="206"/>
      <c r="H177" s="206"/>
      <c r="I177" s="206"/>
      <c r="J177" s="206"/>
      <c r="K177" s="214"/>
      <c r="L177" s="214"/>
      <c r="M177" s="214"/>
      <c r="N177" s="214"/>
      <c r="O177" s="214"/>
      <c r="P177" s="206"/>
    </row>
    <row r="178" spans="1:16">
      <c r="A178" s="208"/>
      <c r="B178" s="209"/>
      <c r="C178" s="207"/>
      <c r="D178" s="207"/>
      <c r="E178" s="207"/>
      <c r="F178" s="207"/>
      <c r="G178" s="207"/>
      <c r="H178" s="207"/>
      <c r="I178" s="207"/>
      <c r="J178" s="207"/>
      <c r="K178" s="215"/>
      <c r="L178" s="215"/>
      <c r="M178" s="215"/>
      <c r="N178" s="215"/>
      <c r="O178" s="215"/>
      <c r="P178" s="207"/>
    </row>
    <row r="179" spans="1:16" ht="24">
      <c r="A179" s="42" t="s">
        <v>54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1"/>
      <c r="M179" s="81"/>
      <c r="N179" s="81"/>
      <c r="O179" s="81"/>
      <c r="P179" s="81"/>
    </row>
    <row r="180" spans="1:16" ht="24">
      <c r="A180" s="42" t="s">
        <v>55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1"/>
      <c r="M180" s="81"/>
      <c r="N180" s="81"/>
      <c r="O180" s="81"/>
      <c r="P180" s="81"/>
    </row>
    <row r="181" spans="1:16" ht="24">
      <c r="A181" s="42" t="s">
        <v>56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1"/>
      <c r="M181" s="81"/>
      <c r="N181" s="81"/>
      <c r="O181" s="81"/>
      <c r="P181" s="81"/>
    </row>
    <row r="182" spans="1:16" ht="24">
      <c r="A182" s="42" t="s">
        <v>57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1"/>
      <c r="M182" s="81"/>
      <c r="N182" s="81"/>
      <c r="O182" s="81"/>
      <c r="P182" s="81"/>
    </row>
    <row r="183" spans="1:16" ht="24">
      <c r="A183" s="42" t="s">
        <v>58</v>
      </c>
      <c r="B183" s="42">
        <v>9</v>
      </c>
      <c r="C183" s="42">
        <v>10</v>
      </c>
      <c r="D183" s="42">
        <v>0</v>
      </c>
      <c r="E183" s="42">
        <v>0</v>
      </c>
      <c r="F183" s="42">
        <f>C183+D183+E183</f>
        <v>10</v>
      </c>
      <c r="G183" s="42">
        <v>6</v>
      </c>
      <c r="H183" s="42">
        <v>0</v>
      </c>
      <c r="I183" s="42">
        <v>0</v>
      </c>
      <c r="J183" s="42">
        <f>G183-H183-I183</f>
        <v>6</v>
      </c>
      <c r="K183" s="42">
        <f>F183+J183</f>
        <v>16</v>
      </c>
      <c r="L183" s="42">
        <v>0</v>
      </c>
      <c r="M183" s="42"/>
      <c r="N183" s="42">
        <f>L183*O183</f>
        <v>0</v>
      </c>
      <c r="O183" s="42">
        <v>0</v>
      </c>
      <c r="P183" s="42">
        <v>0</v>
      </c>
    </row>
    <row r="184" spans="1:16" ht="24">
      <c r="A184" s="42" t="s">
        <v>59</v>
      </c>
      <c r="B184" s="42">
        <v>15</v>
      </c>
      <c r="C184" s="42">
        <v>37</v>
      </c>
      <c r="D184" s="42">
        <v>0</v>
      </c>
      <c r="E184" s="42">
        <v>0</v>
      </c>
      <c r="F184" s="42">
        <f>C184+D184+E184</f>
        <v>37</v>
      </c>
      <c r="G184" s="42">
        <v>8</v>
      </c>
      <c r="H184" s="42">
        <v>0</v>
      </c>
      <c r="I184" s="42">
        <v>0</v>
      </c>
      <c r="J184" s="42">
        <f>G184-H184-I184</f>
        <v>8</v>
      </c>
      <c r="K184" s="42">
        <f>F184+J184</f>
        <v>45</v>
      </c>
      <c r="L184" s="42">
        <v>0</v>
      </c>
      <c r="M184" s="42"/>
      <c r="N184" s="42">
        <f>L184*O184</f>
        <v>0</v>
      </c>
      <c r="O184" s="42">
        <v>0</v>
      </c>
      <c r="P184" s="42">
        <v>0</v>
      </c>
    </row>
    <row r="185" spans="1:16" ht="24">
      <c r="A185" s="42" t="s">
        <v>60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61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42" t="s">
        <v>62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</row>
    <row r="188" spans="1:16" ht="24">
      <c r="A188" s="42" t="s">
        <v>63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64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65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66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2.7" customHeight="1">
      <c r="A192" s="84" t="s">
        <v>23</v>
      </c>
      <c r="B192" s="85">
        <f>SUM(B183:B191)</f>
        <v>24</v>
      </c>
      <c r="C192" s="85">
        <f>SUM(C183:C191)</f>
        <v>47</v>
      </c>
      <c r="D192" s="85">
        <f>SUM(D183:D191)</f>
        <v>0</v>
      </c>
      <c r="E192" s="85">
        <f>SUM(E183:E191)</f>
        <v>0</v>
      </c>
      <c r="F192" s="86">
        <f>C192+D192+E192</f>
        <v>47</v>
      </c>
      <c r="G192" s="85">
        <f>SUM(G183:G191)</f>
        <v>14</v>
      </c>
      <c r="H192" s="85">
        <f>SUM(H183:H191)</f>
        <v>0</v>
      </c>
      <c r="I192" s="85">
        <f>SUM(I183:I191)</f>
        <v>0</v>
      </c>
      <c r="J192" s="86">
        <f>G192-H192-I192</f>
        <v>14</v>
      </c>
      <c r="K192" s="86">
        <f>F192+J192</f>
        <v>61</v>
      </c>
      <c r="L192" s="85">
        <f>SUM(L183:L191)</f>
        <v>0</v>
      </c>
      <c r="M192" s="85"/>
      <c r="N192" s="85">
        <f>SUM(N183:N191)</f>
        <v>0</v>
      </c>
      <c r="O192" s="86" t="e">
        <f>N192/L192</f>
        <v>#DIV/0!</v>
      </c>
      <c r="P192" s="85">
        <f>SUM(P183:P191)/2</f>
        <v>0</v>
      </c>
    </row>
    <row r="193" spans="1:16" ht="17.2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</row>
    <row r="194" spans="1:16" ht="24">
      <c r="A194" s="208" t="s">
        <v>14</v>
      </c>
      <c r="B194" s="209" t="s">
        <v>20</v>
      </c>
      <c r="C194" s="210" t="s">
        <v>40</v>
      </c>
      <c r="D194" s="211"/>
      <c r="E194" s="211"/>
      <c r="F194" s="212"/>
      <c r="G194" s="210" t="s">
        <v>41</v>
      </c>
      <c r="H194" s="211"/>
      <c r="I194" s="211"/>
      <c r="J194" s="212"/>
      <c r="K194" s="213" t="s">
        <v>42</v>
      </c>
      <c r="L194" s="213" t="s">
        <v>43</v>
      </c>
      <c r="M194" s="213" t="s">
        <v>44</v>
      </c>
      <c r="N194" s="213" t="s">
        <v>45</v>
      </c>
      <c r="O194" s="213" t="s">
        <v>46</v>
      </c>
      <c r="P194" s="205" t="s">
        <v>21</v>
      </c>
    </row>
    <row r="195" spans="1:16">
      <c r="A195" s="208"/>
      <c r="B195" s="209"/>
      <c r="C195" s="205" t="s">
        <v>47</v>
      </c>
      <c r="D195" s="205" t="s">
        <v>48</v>
      </c>
      <c r="E195" s="205" t="s">
        <v>49</v>
      </c>
      <c r="F195" s="205" t="s">
        <v>50</v>
      </c>
      <c r="G195" s="205" t="s">
        <v>51</v>
      </c>
      <c r="H195" s="205" t="s">
        <v>52</v>
      </c>
      <c r="I195" s="205" t="s">
        <v>49</v>
      </c>
      <c r="J195" s="205" t="s">
        <v>53</v>
      </c>
      <c r="K195" s="214"/>
      <c r="L195" s="214"/>
      <c r="M195" s="214"/>
      <c r="N195" s="214"/>
      <c r="O195" s="214"/>
      <c r="P195" s="206"/>
    </row>
    <row r="196" spans="1:16">
      <c r="A196" s="208"/>
      <c r="B196" s="209"/>
      <c r="C196" s="206"/>
      <c r="D196" s="206"/>
      <c r="E196" s="206"/>
      <c r="F196" s="206"/>
      <c r="G196" s="206"/>
      <c r="H196" s="206"/>
      <c r="I196" s="206"/>
      <c r="J196" s="206"/>
      <c r="K196" s="214"/>
      <c r="L196" s="214"/>
      <c r="M196" s="214"/>
      <c r="N196" s="214"/>
      <c r="O196" s="214"/>
      <c r="P196" s="206"/>
    </row>
    <row r="197" spans="1:16">
      <c r="A197" s="208"/>
      <c r="B197" s="209"/>
      <c r="C197" s="207"/>
      <c r="D197" s="207"/>
      <c r="E197" s="207"/>
      <c r="F197" s="207"/>
      <c r="G197" s="207"/>
      <c r="H197" s="207"/>
      <c r="I197" s="207"/>
      <c r="J197" s="207"/>
      <c r="K197" s="215"/>
      <c r="L197" s="215"/>
      <c r="M197" s="215"/>
      <c r="N197" s="215"/>
      <c r="O197" s="215"/>
      <c r="P197" s="207"/>
    </row>
    <row r="198" spans="1:16" ht="24">
      <c r="A198" s="42" t="s">
        <v>54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1"/>
      <c r="M198" s="81"/>
      <c r="N198" s="81"/>
      <c r="O198" s="81"/>
      <c r="P198" s="81"/>
    </row>
    <row r="199" spans="1:16" ht="24">
      <c r="A199" s="42" t="s">
        <v>55</v>
      </c>
      <c r="B199" s="42">
        <v>1</v>
      </c>
      <c r="C199" s="42">
        <v>0</v>
      </c>
      <c r="D199" s="42">
        <v>0</v>
      </c>
      <c r="E199" s="42">
        <v>0</v>
      </c>
      <c r="F199" s="42">
        <f>C199+D199+E199</f>
        <v>0</v>
      </c>
      <c r="G199" s="42">
        <v>25</v>
      </c>
      <c r="H199" s="42">
        <v>0</v>
      </c>
      <c r="I199" s="42">
        <v>0</v>
      </c>
      <c r="J199" s="42">
        <f>G199-H199-I199</f>
        <v>25</v>
      </c>
      <c r="K199" s="42">
        <f>F199+J199</f>
        <v>25</v>
      </c>
      <c r="L199" s="42">
        <v>0</v>
      </c>
      <c r="M199" s="42"/>
      <c r="N199" s="42">
        <v>0</v>
      </c>
      <c r="O199" s="42" t="e">
        <f>N199/L199</f>
        <v>#DIV/0!</v>
      </c>
      <c r="P199" s="42">
        <v>0</v>
      </c>
    </row>
    <row r="200" spans="1:16" ht="24">
      <c r="A200" s="42" t="s">
        <v>56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</row>
    <row r="201" spans="1:16" ht="24">
      <c r="A201" s="42" t="s">
        <v>57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58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</row>
    <row r="203" spans="1:16" ht="24">
      <c r="A203" s="42" t="s">
        <v>59</v>
      </c>
      <c r="B203" s="42">
        <v>4</v>
      </c>
      <c r="C203" s="42">
        <v>2</v>
      </c>
      <c r="D203" s="42">
        <v>0</v>
      </c>
      <c r="E203" s="42">
        <v>0</v>
      </c>
      <c r="F203" s="42">
        <f t="shared" ref="F203:F211" si="37">C203+D203+E203</f>
        <v>2</v>
      </c>
      <c r="G203" s="42">
        <v>6</v>
      </c>
      <c r="H203" s="42">
        <v>0</v>
      </c>
      <c r="I203" s="42">
        <v>0</v>
      </c>
      <c r="J203" s="42">
        <f t="shared" ref="J203:J211" si="38">G203-H203-I203</f>
        <v>6</v>
      </c>
      <c r="K203" s="42">
        <f t="shared" ref="K203:K211" si="39">F203+J203</f>
        <v>8</v>
      </c>
      <c r="L203" s="42">
        <v>0</v>
      </c>
      <c r="M203" s="42"/>
      <c r="N203" s="42">
        <v>0</v>
      </c>
      <c r="O203" s="42" t="e">
        <f t="shared" ref="O203:O211" si="40">N203/L203</f>
        <v>#DIV/0!</v>
      </c>
      <c r="P203" s="42">
        <v>0</v>
      </c>
    </row>
    <row r="204" spans="1:16" ht="24">
      <c r="A204" s="42" t="s">
        <v>60</v>
      </c>
      <c r="B204" s="42">
        <v>3</v>
      </c>
      <c r="C204" s="42">
        <v>2</v>
      </c>
      <c r="D204" s="42">
        <v>0</v>
      </c>
      <c r="E204" s="42">
        <v>0</v>
      </c>
      <c r="F204" s="42">
        <f t="shared" si="37"/>
        <v>2</v>
      </c>
      <c r="G204" s="42">
        <v>6</v>
      </c>
      <c r="H204" s="42">
        <v>0</v>
      </c>
      <c r="I204" s="42">
        <v>0</v>
      </c>
      <c r="J204" s="42">
        <f t="shared" si="38"/>
        <v>6</v>
      </c>
      <c r="K204" s="42">
        <f t="shared" si="39"/>
        <v>8</v>
      </c>
      <c r="L204" s="42">
        <v>0</v>
      </c>
      <c r="M204" s="42"/>
      <c r="N204" s="42">
        <v>0</v>
      </c>
      <c r="O204" s="42" t="e">
        <f t="shared" si="40"/>
        <v>#DIV/0!</v>
      </c>
      <c r="P204" s="42">
        <v>0</v>
      </c>
    </row>
    <row r="205" spans="1:16" ht="24">
      <c r="A205" s="42" t="s">
        <v>61</v>
      </c>
      <c r="B205" s="42">
        <v>4</v>
      </c>
      <c r="C205" s="42">
        <v>3</v>
      </c>
      <c r="D205" s="42">
        <v>0</v>
      </c>
      <c r="E205" s="42">
        <v>0</v>
      </c>
      <c r="F205" s="42">
        <f t="shared" si="37"/>
        <v>3</v>
      </c>
      <c r="G205" s="42">
        <v>17</v>
      </c>
      <c r="H205" s="42">
        <v>0</v>
      </c>
      <c r="I205" s="42">
        <v>0</v>
      </c>
      <c r="J205" s="42">
        <f t="shared" si="38"/>
        <v>17</v>
      </c>
      <c r="K205" s="42">
        <f t="shared" si="39"/>
        <v>20</v>
      </c>
      <c r="L205" s="42">
        <v>0</v>
      </c>
      <c r="M205" s="42"/>
      <c r="N205" s="42">
        <v>0</v>
      </c>
      <c r="O205" s="42" t="e">
        <f t="shared" si="40"/>
        <v>#DIV/0!</v>
      </c>
      <c r="P205" s="42">
        <v>0</v>
      </c>
    </row>
    <row r="206" spans="1:16" ht="24">
      <c r="A206" s="42" t="s">
        <v>62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</row>
    <row r="207" spans="1:16" ht="24">
      <c r="A207" s="42" t="s">
        <v>63</v>
      </c>
      <c r="B207" s="42">
        <v>4</v>
      </c>
      <c r="C207" s="42">
        <v>18</v>
      </c>
      <c r="D207" s="42">
        <v>0</v>
      </c>
      <c r="E207" s="42">
        <v>0</v>
      </c>
      <c r="F207" s="42">
        <f t="shared" si="37"/>
        <v>18</v>
      </c>
      <c r="G207" s="42">
        <v>18</v>
      </c>
      <c r="H207" s="42">
        <v>0</v>
      </c>
      <c r="I207" s="42">
        <v>0</v>
      </c>
      <c r="J207" s="42">
        <f t="shared" si="38"/>
        <v>18</v>
      </c>
      <c r="K207" s="42">
        <f t="shared" si="39"/>
        <v>36</v>
      </c>
      <c r="L207" s="42">
        <v>0</v>
      </c>
      <c r="M207" s="42"/>
      <c r="N207" s="42">
        <v>0</v>
      </c>
      <c r="O207" s="42" t="e">
        <f t="shared" si="40"/>
        <v>#DIV/0!</v>
      </c>
      <c r="P207" s="42">
        <v>0</v>
      </c>
    </row>
    <row r="208" spans="1:16" ht="24">
      <c r="A208" s="42" t="s">
        <v>64</v>
      </c>
      <c r="B208" s="42">
        <v>3</v>
      </c>
      <c r="C208" s="42">
        <v>2</v>
      </c>
      <c r="D208" s="42">
        <v>0</v>
      </c>
      <c r="E208" s="42">
        <v>0</v>
      </c>
      <c r="F208" s="42">
        <f t="shared" si="37"/>
        <v>2</v>
      </c>
      <c r="G208" s="42">
        <v>9</v>
      </c>
      <c r="H208" s="42">
        <v>0</v>
      </c>
      <c r="I208" s="42">
        <v>0</v>
      </c>
      <c r="J208" s="42">
        <f t="shared" si="38"/>
        <v>9</v>
      </c>
      <c r="K208" s="42">
        <f t="shared" si="39"/>
        <v>11</v>
      </c>
      <c r="L208" s="42">
        <v>0</v>
      </c>
      <c r="M208" s="42"/>
      <c r="N208" s="42">
        <v>0</v>
      </c>
      <c r="O208" s="42" t="e">
        <f t="shared" si="40"/>
        <v>#DIV/0!</v>
      </c>
      <c r="P208" s="42">
        <v>0</v>
      </c>
    </row>
    <row r="209" spans="1:16" ht="24">
      <c r="A209" s="42" t="s">
        <v>65</v>
      </c>
      <c r="B209" s="42">
        <v>8</v>
      </c>
      <c r="C209" s="42">
        <v>11</v>
      </c>
      <c r="D209" s="42">
        <v>0</v>
      </c>
      <c r="E209" s="42">
        <v>0</v>
      </c>
      <c r="F209" s="42">
        <f t="shared" si="37"/>
        <v>11</v>
      </c>
      <c r="G209" s="42">
        <v>27</v>
      </c>
      <c r="H209" s="42">
        <v>0</v>
      </c>
      <c r="I209" s="42">
        <v>0</v>
      </c>
      <c r="J209" s="42">
        <f t="shared" si="38"/>
        <v>27</v>
      </c>
      <c r="K209" s="42">
        <f t="shared" si="39"/>
        <v>38</v>
      </c>
      <c r="L209" s="42">
        <v>0</v>
      </c>
      <c r="M209" s="42"/>
      <c r="N209" s="42">
        <v>0</v>
      </c>
      <c r="O209" s="42" t="e">
        <f t="shared" si="40"/>
        <v>#DIV/0!</v>
      </c>
      <c r="P209" s="42">
        <v>0</v>
      </c>
    </row>
    <row r="210" spans="1:16" ht="24">
      <c r="A210" s="42" t="s">
        <v>66</v>
      </c>
      <c r="B210" s="42">
        <v>2</v>
      </c>
      <c r="C210" s="42">
        <v>4</v>
      </c>
      <c r="D210" s="42">
        <v>0</v>
      </c>
      <c r="E210" s="42">
        <v>0</v>
      </c>
      <c r="F210" s="42">
        <f t="shared" si="37"/>
        <v>4</v>
      </c>
      <c r="G210" s="42">
        <v>10</v>
      </c>
      <c r="H210" s="42">
        <v>0</v>
      </c>
      <c r="I210" s="42">
        <v>0</v>
      </c>
      <c r="J210" s="42">
        <f t="shared" si="38"/>
        <v>10</v>
      </c>
      <c r="K210" s="42">
        <f t="shared" si="39"/>
        <v>14</v>
      </c>
      <c r="L210" s="42">
        <v>0</v>
      </c>
      <c r="M210" s="42"/>
      <c r="N210" s="42">
        <v>0</v>
      </c>
      <c r="O210" s="42" t="e">
        <f t="shared" si="40"/>
        <v>#DIV/0!</v>
      </c>
      <c r="P210" s="42">
        <v>0</v>
      </c>
    </row>
    <row r="211" spans="1:16" ht="24">
      <c r="A211" s="84" t="s">
        <v>23</v>
      </c>
      <c r="B211" s="85">
        <f>SUM(B199:B210)</f>
        <v>29</v>
      </c>
      <c r="C211" s="85">
        <f>SUM(C199:C210)</f>
        <v>42</v>
      </c>
      <c r="D211" s="85">
        <f>SUM(D199:D210)</f>
        <v>0</v>
      </c>
      <c r="E211" s="85">
        <f>SUM(E199:E210)</f>
        <v>0</v>
      </c>
      <c r="F211" s="86">
        <f t="shared" si="37"/>
        <v>42</v>
      </c>
      <c r="G211" s="85">
        <f>SUM(G199:G210)</f>
        <v>118</v>
      </c>
      <c r="H211" s="85">
        <f>SUM(H199:H210)</f>
        <v>0</v>
      </c>
      <c r="I211" s="85">
        <f>SUM(I199:I210)</f>
        <v>0</v>
      </c>
      <c r="J211" s="86">
        <f t="shared" si="38"/>
        <v>118</v>
      </c>
      <c r="K211" s="86">
        <f t="shared" si="39"/>
        <v>160</v>
      </c>
      <c r="L211" s="85">
        <f>SUM(L199:L210)</f>
        <v>0</v>
      </c>
      <c r="M211" s="85"/>
      <c r="N211" s="85">
        <f>SUM(N199:N210)</f>
        <v>0</v>
      </c>
      <c r="O211" s="86" t="e">
        <f t="shared" si="40"/>
        <v>#DIV/0!</v>
      </c>
      <c r="P211" s="85">
        <f>SUM(P199:P210)</f>
        <v>0</v>
      </c>
    </row>
    <row r="212" spans="1:16" ht="17.2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</row>
    <row r="213" spans="1:16" ht="24">
      <c r="A213" s="208" t="s">
        <v>15</v>
      </c>
      <c r="B213" s="209" t="s">
        <v>20</v>
      </c>
      <c r="C213" s="210" t="s">
        <v>40</v>
      </c>
      <c r="D213" s="211"/>
      <c r="E213" s="211"/>
      <c r="F213" s="212"/>
      <c r="G213" s="210" t="s">
        <v>41</v>
      </c>
      <c r="H213" s="211"/>
      <c r="I213" s="211"/>
      <c r="J213" s="212"/>
      <c r="K213" s="213" t="s">
        <v>42</v>
      </c>
      <c r="L213" s="213" t="s">
        <v>43</v>
      </c>
      <c r="M213" s="213" t="s">
        <v>44</v>
      </c>
      <c r="N213" s="213" t="s">
        <v>45</v>
      </c>
      <c r="O213" s="213" t="s">
        <v>46</v>
      </c>
      <c r="P213" s="205" t="s">
        <v>21</v>
      </c>
    </row>
    <row r="214" spans="1:16">
      <c r="A214" s="208"/>
      <c r="B214" s="209"/>
      <c r="C214" s="205" t="s">
        <v>47</v>
      </c>
      <c r="D214" s="205" t="s">
        <v>48</v>
      </c>
      <c r="E214" s="205" t="s">
        <v>49</v>
      </c>
      <c r="F214" s="205" t="s">
        <v>50</v>
      </c>
      <c r="G214" s="205" t="s">
        <v>51</v>
      </c>
      <c r="H214" s="205" t="s">
        <v>52</v>
      </c>
      <c r="I214" s="205" t="s">
        <v>49</v>
      </c>
      <c r="J214" s="205" t="s">
        <v>53</v>
      </c>
      <c r="K214" s="214"/>
      <c r="L214" s="214"/>
      <c r="M214" s="214"/>
      <c r="N214" s="214"/>
      <c r="O214" s="214"/>
      <c r="P214" s="206"/>
    </row>
    <row r="215" spans="1:16">
      <c r="A215" s="208"/>
      <c r="B215" s="209"/>
      <c r="C215" s="206"/>
      <c r="D215" s="206"/>
      <c r="E215" s="206"/>
      <c r="F215" s="206"/>
      <c r="G215" s="206"/>
      <c r="H215" s="206"/>
      <c r="I215" s="206"/>
      <c r="J215" s="206"/>
      <c r="K215" s="214"/>
      <c r="L215" s="214"/>
      <c r="M215" s="214"/>
      <c r="N215" s="214"/>
      <c r="O215" s="214"/>
      <c r="P215" s="206"/>
    </row>
    <row r="216" spans="1:16">
      <c r="A216" s="208"/>
      <c r="B216" s="209"/>
      <c r="C216" s="207"/>
      <c r="D216" s="207"/>
      <c r="E216" s="207"/>
      <c r="F216" s="207"/>
      <c r="G216" s="207"/>
      <c r="H216" s="207"/>
      <c r="I216" s="207"/>
      <c r="J216" s="207"/>
      <c r="K216" s="215"/>
      <c r="L216" s="215"/>
      <c r="M216" s="215"/>
      <c r="N216" s="215"/>
      <c r="O216" s="215"/>
      <c r="P216" s="207"/>
    </row>
    <row r="217" spans="1:16" ht="24">
      <c r="A217" s="42" t="s">
        <v>54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81"/>
      <c r="M217" s="81"/>
      <c r="N217" s="81"/>
      <c r="O217" s="81"/>
      <c r="P217" s="81"/>
    </row>
    <row r="218" spans="1:16" ht="24">
      <c r="A218" s="42" t="s">
        <v>55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1"/>
      <c r="M218" s="81"/>
      <c r="N218" s="81"/>
      <c r="O218" s="81"/>
      <c r="P218" s="81"/>
    </row>
    <row r="219" spans="1:16" ht="24">
      <c r="A219" s="42" t="s">
        <v>56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1"/>
      <c r="M219" s="81"/>
      <c r="N219" s="81"/>
      <c r="O219" s="81"/>
      <c r="P219" s="81"/>
    </row>
    <row r="220" spans="1:16" ht="24">
      <c r="A220" s="42" t="s">
        <v>57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1"/>
      <c r="M220" s="81"/>
      <c r="N220" s="81"/>
      <c r="O220" s="81"/>
      <c r="P220" s="81"/>
    </row>
    <row r="221" spans="1:16" ht="24">
      <c r="A221" s="42" t="s">
        <v>58</v>
      </c>
      <c r="B221" s="42">
        <v>5</v>
      </c>
      <c r="C221" s="42">
        <v>55</v>
      </c>
      <c r="D221" s="42">
        <v>0</v>
      </c>
      <c r="E221" s="42">
        <v>0</v>
      </c>
      <c r="F221" s="42">
        <f>C221+D221+E221</f>
        <v>55</v>
      </c>
      <c r="G221" s="42">
        <v>0</v>
      </c>
      <c r="H221" s="42">
        <v>0</v>
      </c>
      <c r="I221" s="42">
        <v>0</v>
      </c>
      <c r="J221" s="42">
        <f>G221-H221-I221</f>
        <v>0</v>
      </c>
      <c r="K221" s="42">
        <f>F221+J221</f>
        <v>55</v>
      </c>
      <c r="L221" s="42">
        <v>0</v>
      </c>
      <c r="M221" s="42"/>
      <c r="N221" s="42">
        <v>0</v>
      </c>
      <c r="O221" s="42" t="e">
        <f>N221/L221</f>
        <v>#DIV/0!</v>
      </c>
      <c r="P221" s="42">
        <v>0</v>
      </c>
    </row>
    <row r="222" spans="1:16" ht="24">
      <c r="A222" s="42" t="s">
        <v>59</v>
      </c>
      <c r="B222" s="42">
        <v>8</v>
      </c>
      <c r="C222" s="42">
        <v>65</v>
      </c>
      <c r="D222" s="42">
        <v>0</v>
      </c>
      <c r="E222" s="42">
        <v>0</v>
      </c>
      <c r="F222" s="42">
        <f>C222+D222+E222</f>
        <v>65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65</v>
      </c>
      <c r="L222" s="42">
        <v>0</v>
      </c>
      <c r="M222" s="42"/>
      <c r="N222" s="42">
        <v>0</v>
      </c>
      <c r="O222" s="42" t="e">
        <f>N222/L222</f>
        <v>#DIV/0!</v>
      </c>
      <c r="P222" s="42">
        <v>0</v>
      </c>
    </row>
    <row r="223" spans="1:16" ht="24">
      <c r="A223" s="42" t="s">
        <v>60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</row>
    <row r="224" spans="1:16" ht="24">
      <c r="A224" s="42" t="s">
        <v>61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62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63</v>
      </c>
      <c r="B226" s="42">
        <v>4</v>
      </c>
      <c r="C226" s="42">
        <v>40</v>
      </c>
      <c r="D226" s="42">
        <v>0</v>
      </c>
      <c r="E226" s="42">
        <v>0</v>
      </c>
      <c r="F226" s="42">
        <f>C226+D226+E226</f>
        <v>40</v>
      </c>
      <c r="G226" s="42">
        <v>0</v>
      </c>
      <c r="H226" s="42">
        <v>0</v>
      </c>
      <c r="I226" s="42">
        <v>0</v>
      </c>
      <c r="J226" s="42">
        <f>G226-H226-I226</f>
        <v>0</v>
      </c>
      <c r="K226" s="42">
        <f>F226+J226</f>
        <v>40</v>
      </c>
      <c r="L226" s="42">
        <v>0</v>
      </c>
      <c r="M226" s="42"/>
      <c r="N226" s="42">
        <v>0</v>
      </c>
      <c r="O226" s="42" t="e">
        <f>N226/L226</f>
        <v>#DIV/0!</v>
      </c>
      <c r="P226" s="42">
        <v>0</v>
      </c>
    </row>
    <row r="227" spans="1:16" ht="24">
      <c r="A227" s="42" t="s">
        <v>64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</row>
    <row r="228" spans="1:16" ht="24">
      <c r="A228" s="42" t="s">
        <v>65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66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</row>
    <row r="230" spans="1:16" ht="24">
      <c r="A230" s="84" t="s">
        <v>23</v>
      </c>
      <c r="B230" s="85">
        <f>SUM(B221:B229)</f>
        <v>17</v>
      </c>
      <c r="C230" s="85">
        <f>SUM(C221:C229)</f>
        <v>160</v>
      </c>
      <c r="D230" s="85">
        <f>SUM(D221:D229)</f>
        <v>0</v>
      </c>
      <c r="E230" s="85">
        <f>SUM(E221:E229)</f>
        <v>0</v>
      </c>
      <c r="F230" s="86">
        <f>C230+D230+E230</f>
        <v>160</v>
      </c>
      <c r="G230" s="85">
        <f>SUM(G221:G229)</f>
        <v>0</v>
      </c>
      <c r="H230" s="85">
        <f>SUM(H221:H229)</f>
        <v>0</v>
      </c>
      <c r="I230" s="85">
        <f>SUM(I221:I229)</f>
        <v>0</v>
      </c>
      <c r="J230" s="86">
        <f>G230-H230-I230</f>
        <v>0</v>
      </c>
      <c r="K230" s="86">
        <f>F230+J230</f>
        <v>160</v>
      </c>
      <c r="L230" s="85">
        <f>SUM(L221:L229)</f>
        <v>0</v>
      </c>
      <c r="M230" s="85"/>
      <c r="N230" s="85">
        <f>SUM(N221:N229)</f>
        <v>0</v>
      </c>
      <c r="O230" s="86" t="e">
        <f>N230/L230</f>
        <v>#DIV/0!</v>
      </c>
      <c r="P230" s="85">
        <f>SUM(P221:P229)</f>
        <v>0</v>
      </c>
    </row>
    <row r="231" spans="1:16" ht="17.2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</row>
    <row r="232" spans="1:16" ht="24">
      <c r="A232" s="208" t="s">
        <v>16</v>
      </c>
      <c r="B232" s="209" t="s">
        <v>20</v>
      </c>
      <c r="C232" s="210" t="s">
        <v>40</v>
      </c>
      <c r="D232" s="211"/>
      <c r="E232" s="211"/>
      <c r="F232" s="212"/>
      <c r="G232" s="210" t="s">
        <v>41</v>
      </c>
      <c r="H232" s="211"/>
      <c r="I232" s="211"/>
      <c r="J232" s="212"/>
      <c r="K232" s="213" t="s">
        <v>42</v>
      </c>
      <c r="L232" s="213" t="s">
        <v>43</v>
      </c>
      <c r="M232" s="213" t="s">
        <v>44</v>
      </c>
      <c r="N232" s="213" t="s">
        <v>45</v>
      </c>
      <c r="O232" s="213" t="s">
        <v>46</v>
      </c>
      <c r="P232" s="205" t="s">
        <v>21</v>
      </c>
    </row>
    <row r="233" spans="1:16">
      <c r="A233" s="208"/>
      <c r="B233" s="209"/>
      <c r="C233" s="205" t="s">
        <v>47</v>
      </c>
      <c r="D233" s="205" t="s">
        <v>48</v>
      </c>
      <c r="E233" s="205" t="s">
        <v>49</v>
      </c>
      <c r="F233" s="205" t="s">
        <v>50</v>
      </c>
      <c r="G233" s="205" t="s">
        <v>51</v>
      </c>
      <c r="H233" s="205" t="s">
        <v>52</v>
      </c>
      <c r="I233" s="205" t="s">
        <v>49</v>
      </c>
      <c r="J233" s="205" t="s">
        <v>53</v>
      </c>
      <c r="K233" s="214"/>
      <c r="L233" s="214"/>
      <c r="M233" s="214"/>
      <c r="N233" s="214"/>
      <c r="O233" s="214"/>
      <c r="P233" s="206"/>
    </row>
    <row r="234" spans="1:16">
      <c r="A234" s="208"/>
      <c r="B234" s="209"/>
      <c r="C234" s="206"/>
      <c r="D234" s="206"/>
      <c r="E234" s="206"/>
      <c r="F234" s="206"/>
      <c r="G234" s="206"/>
      <c r="H234" s="206"/>
      <c r="I234" s="206"/>
      <c r="J234" s="206"/>
      <c r="K234" s="214"/>
      <c r="L234" s="214"/>
      <c r="M234" s="214"/>
      <c r="N234" s="214"/>
      <c r="O234" s="214"/>
      <c r="P234" s="206"/>
    </row>
    <row r="235" spans="1:16">
      <c r="A235" s="208"/>
      <c r="B235" s="209"/>
      <c r="C235" s="207"/>
      <c r="D235" s="207"/>
      <c r="E235" s="207"/>
      <c r="F235" s="207"/>
      <c r="G235" s="207"/>
      <c r="H235" s="207"/>
      <c r="I235" s="207"/>
      <c r="J235" s="207"/>
      <c r="K235" s="215"/>
      <c r="L235" s="215"/>
      <c r="M235" s="215"/>
      <c r="N235" s="215"/>
      <c r="O235" s="215"/>
      <c r="P235" s="207"/>
    </row>
    <row r="236" spans="1:16" ht="24">
      <c r="A236" s="42" t="s">
        <v>54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1"/>
      <c r="M236" s="81"/>
      <c r="N236" s="81"/>
      <c r="O236" s="81"/>
      <c r="P236" s="81"/>
    </row>
    <row r="237" spans="1:16" ht="24">
      <c r="A237" s="42" t="s">
        <v>55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1"/>
      <c r="M237" s="81"/>
      <c r="N237" s="81"/>
      <c r="O237" s="81"/>
      <c r="P237" s="81"/>
    </row>
    <row r="238" spans="1:16" ht="24">
      <c r="A238" s="42" t="s">
        <v>56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1"/>
      <c r="M238" s="81"/>
      <c r="N238" s="81"/>
      <c r="O238" s="81"/>
      <c r="P238" s="81"/>
    </row>
    <row r="239" spans="1:16" ht="24">
      <c r="A239" s="42" t="s">
        <v>57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1"/>
      <c r="M239" s="81"/>
      <c r="N239" s="81"/>
      <c r="O239" s="81"/>
      <c r="P239" s="81"/>
    </row>
    <row r="240" spans="1:16" ht="24">
      <c r="A240" s="42" t="s">
        <v>58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81"/>
      <c r="M240" s="81"/>
      <c r="N240" s="81"/>
      <c r="O240" s="81"/>
      <c r="P240" s="81"/>
    </row>
    <row r="241" spans="1:16" ht="24">
      <c r="A241" s="42" t="s">
        <v>59</v>
      </c>
      <c r="B241" s="42">
        <v>2</v>
      </c>
      <c r="C241" s="42">
        <v>0</v>
      </c>
      <c r="D241" s="42">
        <v>0</v>
      </c>
      <c r="E241" s="42">
        <v>0</v>
      </c>
      <c r="F241" s="42">
        <f>C241+D241+E241</f>
        <v>0</v>
      </c>
      <c r="G241" s="42">
        <v>4</v>
      </c>
      <c r="H241" s="42">
        <v>0</v>
      </c>
      <c r="I241" s="42">
        <v>0</v>
      </c>
      <c r="J241" s="42">
        <f>G241-H241-I241</f>
        <v>4</v>
      </c>
      <c r="K241" s="42">
        <f>F241+J241</f>
        <v>4</v>
      </c>
      <c r="L241" s="42">
        <v>0</v>
      </c>
      <c r="M241" s="42" t="s">
        <v>82</v>
      </c>
      <c r="N241" s="44">
        <f>L241*O241</f>
        <v>0</v>
      </c>
      <c r="O241" s="44">
        <v>0</v>
      </c>
      <c r="P241" s="44">
        <v>0</v>
      </c>
    </row>
    <row r="242" spans="1:16" ht="24">
      <c r="A242" s="42" t="s">
        <v>60</v>
      </c>
      <c r="B242" s="42">
        <v>3</v>
      </c>
      <c r="C242" s="42">
        <v>0</v>
      </c>
      <c r="D242" s="42">
        <v>0</v>
      </c>
      <c r="E242" s="42">
        <v>0</v>
      </c>
      <c r="F242" s="42">
        <f t="shared" ref="F242:F249" si="41">C242+D242+E242</f>
        <v>0</v>
      </c>
      <c r="G242" s="42">
        <v>8</v>
      </c>
      <c r="H242" s="42">
        <v>0</v>
      </c>
      <c r="I242" s="42">
        <v>0</v>
      </c>
      <c r="J242" s="42">
        <f t="shared" ref="J242:J249" si="42">G242-H242-I242</f>
        <v>8</v>
      </c>
      <c r="K242" s="42">
        <f t="shared" ref="K242:K249" si="43">F242+J242</f>
        <v>8</v>
      </c>
      <c r="L242" s="42">
        <v>0</v>
      </c>
      <c r="M242" s="42" t="s">
        <v>82</v>
      </c>
      <c r="N242" s="44">
        <f t="shared" ref="N242:N248" si="44">L242*O242</f>
        <v>0</v>
      </c>
      <c r="O242" s="44">
        <v>0</v>
      </c>
      <c r="P242" s="44">
        <v>0</v>
      </c>
    </row>
    <row r="243" spans="1:16" ht="24">
      <c r="A243" s="42" t="s">
        <v>61</v>
      </c>
      <c r="B243" s="42">
        <v>7</v>
      </c>
      <c r="C243" s="42">
        <v>0</v>
      </c>
      <c r="D243" s="42">
        <v>0</v>
      </c>
      <c r="E243" s="42">
        <v>0</v>
      </c>
      <c r="F243" s="42">
        <f t="shared" si="41"/>
        <v>0</v>
      </c>
      <c r="G243" s="42">
        <v>23</v>
      </c>
      <c r="H243" s="42">
        <v>0</v>
      </c>
      <c r="I243" s="42">
        <v>0</v>
      </c>
      <c r="J243" s="42">
        <f t="shared" si="42"/>
        <v>23</v>
      </c>
      <c r="K243" s="42">
        <f t="shared" si="43"/>
        <v>23</v>
      </c>
      <c r="L243" s="42">
        <v>0</v>
      </c>
      <c r="M243" s="42" t="s">
        <v>82</v>
      </c>
      <c r="N243" s="44">
        <f t="shared" si="44"/>
        <v>0</v>
      </c>
      <c r="O243" s="44">
        <v>0</v>
      </c>
      <c r="P243" s="44">
        <v>0</v>
      </c>
    </row>
    <row r="244" spans="1:16" ht="24">
      <c r="A244" s="42" t="s">
        <v>62</v>
      </c>
      <c r="B244" s="42">
        <v>2</v>
      </c>
      <c r="C244" s="42">
        <v>0</v>
      </c>
      <c r="D244" s="42">
        <v>0</v>
      </c>
      <c r="E244" s="42">
        <v>0</v>
      </c>
      <c r="F244" s="42">
        <f t="shared" si="41"/>
        <v>0</v>
      </c>
      <c r="G244" s="42">
        <v>5</v>
      </c>
      <c r="H244" s="42">
        <v>0</v>
      </c>
      <c r="I244" s="42">
        <v>0</v>
      </c>
      <c r="J244" s="42">
        <f t="shared" si="42"/>
        <v>5</v>
      </c>
      <c r="K244" s="42">
        <f t="shared" si="43"/>
        <v>5</v>
      </c>
      <c r="L244" s="42">
        <v>0</v>
      </c>
      <c r="M244" s="42" t="s">
        <v>82</v>
      </c>
      <c r="N244" s="44">
        <f t="shared" si="44"/>
        <v>0</v>
      </c>
      <c r="O244" s="44">
        <v>0</v>
      </c>
      <c r="P244" s="44">
        <v>0</v>
      </c>
    </row>
    <row r="245" spans="1:16" ht="24">
      <c r="A245" s="42" t="s">
        <v>63</v>
      </c>
      <c r="B245" s="42">
        <v>3</v>
      </c>
      <c r="C245" s="42">
        <v>0</v>
      </c>
      <c r="D245" s="42">
        <v>0</v>
      </c>
      <c r="E245" s="42">
        <v>0</v>
      </c>
      <c r="F245" s="42">
        <f t="shared" si="41"/>
        <v>0</v>
      </c>
      <c r="G245" s="42">
        <v>5</v>
      </c>
      <c r="H245" s="42">
        <v>0</v>
      </c>
      <c r="I245" s="42">
        <v>0</v>
      </c>
      <c r="J245" s="42">
        <f t="shared" si="42"/>
        <v>5</v>
      </c>
      <c r="K245" s="42">
        <f t="shared" si="43"/>
        <v>5</v>
      </c>
      <c r="L245" s="42">
        <v>0</v>
      </c>
      <c r="M245" s="42" t="s">
        <v>82</v>
      </c>
      <c r="N245" s="44">
        <f>L245*O245</f>
        <v>0</v>
      </c>
      <c r="O245" s="44">
        <v>0</v>
      </c>
      <c r="P245" s="44">
        <v>0</v>
      </c>
    </row>
    <row r="246" spans="1:16" ht="24">
      <c r="A246" s="42" t="s">
        <v>64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4">
        <f t="shared" si="44"/>
        <v>0</v>
      </c>
      <c r="O246" s="44"/>
      <c r="P246" s="44"/>
    </row>
    <row r="247" spans="1:16" ht="24">
      <c r="A247" s="42" t="s">
        <v>65</v>
      </c>
      <c r="B247" s="42">
        <v>5</v>
      </c>
      <c r="C247" s="42">
        <v>0</v>
      </c>
      <c r="D247" s="42">
        <v>0</v>
      </c>
      <c r="E247" s="42">
        <v>0</v>
      </c>
      <c r="F247" s="42">
        <f t="shared" si="41"/>
        <v>0</v>
      </c>
      <c r="G247" s="42">
        <v>18</v>
      </c>
      <c r="H247" s="42">
        <v>0</v>
      </c>
      <c r="I247" s="42">
        <v>0</v>
      </c>
      <c r="J247" s="42">
        <f t="shared" si="42"/>
        <v>18</v>
      </c>
      <c r="K247" s="42">
        <f t="shared" si="43"/>
        <v>18</v>
      </c>
      <c r="L247" s="42">
        <v>0</v>
      </c>
      <c r="M247" s="42" t="s">
        <v>82</v>
      </c>
      <c r="N247" s="44">
        <f>L247*O247</f>
        <v>0</v>
      </c>
      <c r="O247" s="44">
        <v>0</v>
      </c>
      <c r="P247" s="44">
        <v>0</v>
      </c>
    </row>
    <row r="248" spans="1:16" ht="24">
      <c r="A248" s="42" t="s">
        <v>66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4">
        <f t="shared" si="44"/>
        <v>0</v>
      </c>
      <c r="O248" s="44"/>
      <c r="P248" s="44"/>
    </row>
    <row r="249" spans="1:16" ht="24">
      <c r="A249" s="84" t="s">
        <v>23</v>
      </c>
      <c r="B249" s="85">
        <f>SUM(B241:B248)</f>
        <v>22</v>
      </c>
      <c r="C249" s="85">
        <f>SUM(C241:C248)</f>
        <v>0</v>
      </c>
      <c r="D249" s="85">
        <f>SUM(D241:D248)</f>
        <v>0</v>
      </c>
      <c r="E249" s="85">
        <f>SUM(E241:E248)</f>
        <v>0</v>
      </c>
      <c r="F249" s="86">
        <f t="shared" si="41"/>
        <v>0</v>
      </c>
      <c r="G249" s="85">
        <f>SUM(G241:G248)</f>
        <v>63</v>
      </c>
      <c r="H249" s="85">
        <f>SUM(H241:H248)</f>
        <v>0</v>
      </c>
      <c r="I249" s="85">
        <f>SUM(I241:I248)</f>
        <v>0</v>
      </c>
      <c r="J249" s="86">
        <f t="shared" si="42"/>
        <v>63</v>
      </c>
      <c r="K249" s="86">
        <f t="shared" si="43"/>
        <v>63</v>
      </c>
      <c r="L249" s="85">
        <f>SUM(L241:L248)</f>
        <v>0</v>
      </c>
      <c r="M249" s="42" t="s">
        <v>82</v>
      </c>
      <c r="N249" s="44">
        <f>SUM(N241:N248)</f>
        <v>0</v>
      </c>
      <c r="O249" s="44" t="e">
        <f t="shared" ref="O249" si="45">N249/L249</f>
        <v>#DIV/0!</v>
      </c>
      <c r="P249" s="112">
        <f>SUM(P241:P248)/6</f>
        <v>0</v>
      </c>
    </row>
    <row r="250" spans="1:16" ht="17.2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</row>
    <row r="251" spans="1:16" ht="24">
      <c r="A251" s="208" t="s">
        <v>17</v>
      </c>
      <c r="B251" s="209" t="s">
        <v>20</v>
      </c>
      <c r="C251" s="210" t="s">
        <v>40</v>
      </c>
      <c r="D251" s="211"/>
      <c r="E251" s="211"/>
      <c r="F251" s="212"/>
      <c r="G251" s="210" t="s">
        <v>41</v>
      </c>
      <c r="H251" s="211"/>
      <c r="I251" s="211"/>
      <c r="J251" s="212"/>
      <c r="K251" s="213" t="s">
        <v>42</v>
      </c>
      <c r="L251" s="213" t="s">
        <v>43</v>
      </c>
      <c r="M251" s="213" t="s">
        <v>44</v>
      </c>
      <c r="N251" s="213" t="s">
        <v>45</v>
      </c>
      <c r="O251" s="213" t="s">
        <v>46</v>
      </c>
      <c r="P251" s="205" t="s">
        <v>21</v>
      </c>
    </row>
    <row r="252" spans="1:16">
      <c r="A252" s="208"/>
      <c r="B252" s="209"/>
      <c r="C252" s="205" t="s">
        <v>47</v>
      </c>
      <c r="D252" s="205" t="s">
        <v>48</v>
      </c>
      <c r="E252" s="205" t="s">
        <v>49</v>
      </c>
      <c r="F252" s="205" t="s">
        <v>50</v>
      </c>
      <c r="G252" s="205" t="s">
        <v>51</v>
      </c>
      <c r="H252" s="205" t="s">
        <v>52</v>
      </c>
      <c r="I252" s="205" t="s">
        <v>49</v>
      </c>
      <c r="J252" s="205" t="s">
        <v>53</v>
      </c>
      <c r="K252" s="214"/>
      <c r="L252" s="214"/>
      <c r="M252" s="214"/>
      <c r="N252" s="214"/>
      <c r="O252" s="214"/>
      <c r="P252" s="206"/>
    </row>
    <row r="253" spans="1:16">
      <c r="A253" s="208"/>
      <c r="B253" s="209"/>
      <c r="C253" s="206"/>
      <c r="D253" s="206"/>
      <c r="E253" s="206"/>
      <c r="F253" s="206"/>
      <c r="G253" s="206"/>
      <c r="H253" s="206"/>
      <c r="I253" s="206"/>
      <c r="J253" s="206"/>
      <c r="K253" s="214"/>
      <c r="L253" s="214"/>
      <c r="M253" s="214"/>
      <c r="N253" s="214"/>
      <c r="O253" s="214"/>
      <c r="P253" s="206"/>
    </row>
    <row r="254" spans="1:16">
      <c r="A254" s="208"/>
      <c r="B254" s="209"/>
      <c r="C254" s="207"/>
      <c r="D254" s="207"/>
      <c r="E254" s="207"/>
      <c r="F254" s="207"/>
      <c r="G254" s="207"/>
      <c r="H254" s="207"/>
      <c r="I254" s="207"/>
      <c r="J254" s="207"/>
      <c r="K254" s="215"/>
      <c r="L254" s="215"/>
      <c r="M254" s="215"/>
      <c r="N254" s="215"/>
      <c r="O254" s="215"/>
      <c r="P254" s="207"/>
    </row>
    <row r="255" spans="1:16" ht="24">
      <c r="A255" s="42" t="s">
        <v>54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1"/>
      <c r="M255" s="81"/>
      <c r="N255" s="81"/>
      <c r="O255" s="81"/>
      <c r="P255" s="81"/>
    </row>
    <row r="256" spans="1:16" ht="24">
      <c r="A256" s="42" t="s">
        <v>55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1"/>
      <c r="M256" s="81"/>
      <c r="N256" s="81"/>
      <c r="O256" s="81"/>
      <c r="P256" s="81"/>
    </row>
    <row r="257" spans="1:16" ht="24">
      <c r="A257" s="42" t="s">
        <v>56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81"/>
      <c r="M257" s="81"/>
      <c r="N257" s="81"/>
      <c r="O257" s="81"/>
      <c r="P257" s="81"/>
    </row>
    <row r="258" spans="1:16" ht="24">
      <c r="A258" s="42" t="s">
        <v>57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1"/>
      <c r="M258" s="81"/>
      <c r="N258" s="81"/>
      <c r="O258" s="81"/>
      <c r="P258" s="81"/>
    </row>
    <row r="259" spans="1:16" ht="24">
      <c r="A259" s="42" t="s">
        <v>58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1"/>
      <c r="M259" s="81"/>
      <c r="N259" s="81"/>
      <c r="O259" s="81"/>
      <c r="P259" s="81"/>
    </row>
    <row r="260" spans="1:16" ht="24">
      <c r="A260" s="42" t="s">
        <v>59</v>
      </c>
      <c r="B260" s="42">
        <v>1</v>
      </c>
      <c r="C260" s="42">
        <v>0</v>
      </c>
      <c r="D260" s="42">
        <v>0</v>
      </c>
      <c r="E260" s="42">
        <v>0</v>
      </c>
      <c r="F260" s="42">
        <f>C260+D260+E260</f>
        <v>0</v>
      </c>
      <c r="G260" s="42">
        <v>5</v>
      </c>
      <c r="H260" s="42">
        <v>0</v>
      </c>
      <c r="I260" s="42">
        <v>0</v>
      </c>
      <c r="J260" s="42">
        <f>G260-H260-I260</f>
        <v>5</v>
      </c>
      <c r="K260" s="42">
        <f>F260+J260</f>
        <v>5</v>
      </c>
      <c r="L260" s="42">
        <v>0</v>
      </c>
      <c r="M260" s="42"/>
      <c r="N260" s="42">
        <f>L260*O260</f>
        <v>0</v>
      </c>
      <c r="O260" s="42">
        <v>0</v>
      </c>
      <c r="P260" s="42">
        <v>0</v>
      </c>
    </row>
    <row r="261" spans="1:16" ht="24">
      <c r="A261" s="42" t="s">
        <v>60</v>
      </c>
      <c r="B261" s="42">
        <v>3</v>
      </c>
      <c r="C261" s="42">
        <v>0</v>
      </c>
      <c r="D261" s="42">
        <v>0</v>
      </c>
      <c r="E261" s="42">
        <v>0</v>
      </c>
      <c r="F261" s="42">
        <f t="shared" ref="F261:F268" si="46">C261+D261+E261</f>
        <v>0</v>
      </c>
      <c r="G261" s="42">
        <v>5</v>
      </c>
      <c r="H261" s="42">
        <v>0</v>
      </c>
      <c r="I261" s="42">
        <v>0</v>
      </c>
      <c r="J261" s="42">
        <f t="shared" ref="J261:J268" si="47">G261-H261-I261</f>
        <v>5</v>
      </c>
      <c r="K261" s="42">
        <f t="shared" ref="K261:K268" si="48">F261+J261</f>
        <v>5</v>
      </c>
      <c r="L261" s="42">
        <v>0</v>
      </c>
      <c r="M261" s="42"/>
      <c r="N261" s="42">
        <f t="shared" ref="N261:N267" si="49">L261*O261</f>
        <v>0</v>
      </c>
      <c r="O261" s="42">
        <v>0</v>
      </c>
      <c r="P261" s="42">
        <v>0</v>
      </c>
    </row>
    <row r="262" spans="1:16" ht="24">
      <c r="A262" s="42" t="s">
        <v>61</v>
      </c>
      <c r="B262" s="42">
        <v>6</v>
      </c>
      <c r="C262" s="42">
        <v>0</v>
      </c>
      <c r="D262" s="42">
        <v>0</v>
      </c>
      <c r="E262" s="42">
        <v>0</v>
      </c>
      <c r="F262" s="42">
        <f t="shared" si="46"/>
        <v>0</v>
      </c>
      <c r="G262" s="42">
        <v>26</v>
      </c>
      <c r="H262" s="42">
        <v>0</v>
      </c>
      <c r="I262" s="42">
        <v>0</v>
      </c>
      <c r="J262" s="42">
        <f t="shared" si="47"/>
        <v>26</v>
      </c>
      <c r="K262" s="42">
        <f t="shared" si="48"/>
        <v>26</v>
      </c>
      <c r="L262" s="42">
        <v>0</v>
      </c>
      <c r="M262" s="42"/>
      <c r="N262" s="42">
        <f t="shared" si="49"/>
        <v>0</v>
      </c>
      <c r="O262" s="42">
        <v>0</v>
      </c>
      <c r="P262" s="42">
        <v>0</v>
      </c>
    </row>
    <row r="263" spans="1:16" ht="24">
      <c r="A263" s="42" t="s">
        <v>62</v>
      </c>
      <c r="B263" s="42">
        <v>1</v>
      </c>
      <c r="C263" s="42">
        <v>1</v>
      </c>
      <c r="D263" s="42">
        <v>0</v>
      </c>
      <c r="E263" s="42">
        <v>0</v>
      </c>
      <c r="F263" s="42">
        <f t="shared" si="46"/>
        <v>1</v>
      </c>
      <c r="G263" s="42">
        <v>4</v>
      </c>
      <c r="H263" s="42">
        <v>0</v>
      </c>
      <c r="I263" s="42">
        <v>0</v>
      </c>
      <c r="J263" s="42">
        <f t="shared" si="47"/>
        <v>4</v>
      </c>
      <c r="K263" s="42">
        <f t="shared" si="48"/>
        <v>5</v>
      </c>
      <c r="L263" s="42">
        <v>0</v>
      </c>
      <c r="M263" s="42"/>
      <c r="N263" s="42">
        <f t="shared" si="49"/>
        <v>0</v>
      </c>
      <c r="O263" s="42">
        <v>0</v>
      </c>
      <c r="P263" s="42">
        <v>0</v>
      </c>
    </row>
    <row r="264" spans="1:16" ht="24">
      <c r="A264" s="42" t="s">
        <v>63</v>
      </c>
      <c r="B264" s="42">
        <v>2</v>
      </c>
      <c r="C264" s="42">
        <v>2</v>
      </c>
      <c r="D264" s="42">
        <v>0</v>
      </c>
      <c r="E264" s="42">
        <v>0</v>
      </c>
      <c r="F264" s="42">
        <f t="shared" si="46"/>
        <v>2</v>
      </c>
      <c r="G264" s="42">
        <v>4</v>
      </c>
      <c r="H264" s="42">
        <v>0</v>
      </c>
      <c r="I264" s="42">
        <v>0</v>
      </c>
      <c r="J264" s="42">
        <f t="shared" si="47"/>
        <v>4</v>
      </c>
      <c r="K264" s="42">
        <f t="shared" si="48"/>
        <v>6</v>
      </c>
      <c r="L264" s="42">
        <v>0</v>
      </c>
      <c r="M264" s="42"/>
      <c r="N264" s="42">
        <f t="shared" si="49"/>
        <v>0</v>
      </c>
      <c r="O264" s="42">
        <v>0</v>
      </c>
      <c r="P264" s="42">
        <v>0</v>
      </c>
    </row>
    <row r="265" spans="1:16" ht="24">
      <c r="A265" s="42" t="s">
        <v>64</v>
      </c>
      <c r="B265" s="42">
        <v>1</v>
      </c>
      <c r="C265" s="42">
        <v>2</v>
      </c>
      <c r="D265" s="42">
        <v>0</v>
      </c>
      <c r="E265" s="42">
        <v>0</v>
      </c>
      <c r="F265" s="42">
        <f t="shared" si="46"/>
        <v>2</v>
      </c>
      <c r="G265" s="42">
        <v>7</v>
      </c>
      <c r="H265" s="42">
        <v>0</v>
      </c>
      <c r="I265" s="42">
        <v>0</v>
      </c>
      <c r="J265" s="42">
        <f t="shared" si="47"/>
        <v>7</v>
      </c>
      <c r="K265" s="42">
        <f t="shared" si="48"/>
        <v>9</v>
      </c>
      <c r="L265" s="42">
        <v>0</v>
      </c>
      <c r="M265" s="42"/>
      <c r="N265" s="42">
        <f t="shared" si="49"/>
        <v>0</v>
      </c>
      <c r="O265" s="42">
        <v>0</v>
      </c>
      <c r="P265" s="42">
        <v>0</v>
      </c>
    </row>
    <row r="266" spans="1:16" ht="24">
      <c r="A266" s="42" t="s">
        <v>65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>
        <f t="shared" si="49"/>
        <v>0</v>
      </c>
      <c r="O266" s="42"/>
      <c r="P266" s="42"/>
    </row>
    <row r="267" spans="1:16" ht="24">
      <c r="A267" s="42" t="s">
        <v>66</v>
      </c>
      <c r="B267" s="42">
        <v>2</v>
      </c>
      <c r="C267" s="42">
        <v>2</v>
      </c>
      <c r="D267" s="42">
        <v>0</v>
      </c>
      <c r="E267" s="42">
        <v>0</v>
      </c>
      <c r="F267" s="42">
        <f t="shared" si="46"/>
        <v>2</v>
      </c>
      <c r="G267" s="42">
        <v>13</v>
      </c>
      <c r="H267" s="42">
        <v>0</v>
      </c>
      <c r="I267" s="42">
        <v>0</v>
      </c>
      <c r="J267" s="42">
        <f t="shared" si="47"/>
        <v>13</v>
      </c>
      <c r="K267" s="42">
        <f t="shared" si="48"/>
        <v>15</v>
      </c>
      <c r="L267" s="42">
        <v>0</v>
      </c>
      <c r="M267" s="42"/>
      <c r="N267" s="42">
        <f t="shared" si="49"/>
        <v>0</v>
      </c>
      <c r="O267" s="42">
        <v>0</v>
      </c>
      <c r="P267" s="42">
        <v>0</v>
      </c>
    </row>
    <row r="268" spans="1:16" ht="24">
      <c r="A268" s="84" t="s">
        <v>23</v>
      </c>
      <c r="B268" s="85">
        <f>SUM(B260:B267)</f>
        <v>16</v>
      </c>
      <c r="C268" s="85">
        <f>SUM(C260:C267)</f>
        <v>7</v>
      </c>
      <c r="D268" s="85">
        <f>SUM(D260:D267)</f>
        <v>0</v>
      </c>
      <c r="E268" s="85">
        <f>SUM(E260:E267)</f>
        <v>0</v>
      </c>
      <c r="F268" s="86">
        <f t="shared" si="46"/>
        <v>7</v>
      </c>
      <c r="G268" s="85">
        <f>SUM(G260:G267)</f>
        <v>64</v>
      </c>
      <c r="H268" s="85">
        <f>SUM(H260:H267)</f>
        <v>0</v>
      </c>
      <c r="I268" s="85">
        <f>SUM(I260:I267)</f>
        <v>0</v>
      </c>
      <c r="J268" s="86">
        <f t="shared" si="47"/>
        <v>64</v>
      </c>
      <c r="K268" s="86">
        <f t="shared" si="48"/>
        <v>71</v>
      </c>
      <c r="L268" s="85">
        <f>SUM(L260:L267)</f>
        <v>0</v>
      </c>
      <c r="M268" s="85"/>
      <c r="N268" s="85">
        <f>SUM(N260:N267)</f>
        <v>0</v>
      </c>
      <c r="O268" s="86" t="e">
        <f t="shared" ref="O268" si="50">N268/L268</f>
        <v>#DIV/0!</v>
      </c>
      <c r="P268" s="85">
        <f>SUM(P260:P267)/7</f>
        <v>0</v>
      </c>
    </row>
    <row r="269" spans="1:16" ht="17.2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</row>
    <row r="270" spans="1:16" ht="24">
      <c r="A270" s="208" t="s">
        <v>86</v>
      </c>
      <c r="B270" s="209" t="s">
        <v>20</v>
      </c>
      <c r="C270" s="210" t="s">
        <v>40</v>
      </c>
      <c r="D270" s="211"/>
      <c r="E270" s="211"/>
      <c r="F270" s="212"/>
      <c r="G270" s="210" t="s">
        <v>41</v>
      </c>
      <c r="H270" s="211"/>
      <c r="I270" s="211"/>
      <c r="J270" s="212"/>
      <c r="K270" s="213" t="s">
        <v>42</v>
      </c>
      <c r="L270" s="213" t="s">
        <v>43</v>
      </c>
      <c r="M270" s="213" t="s">
        <v>44</v>
      </c>
      <c r="N270" s="213" t="s">
        <v>45</v>
      </c>
      <c r="O270" s="213" t="s">
        <v>46</v>
      </c>
      <c r="P270" s="205" t="s">
        <v>21</v>
      </c>
    </row>
    <row r="271" spans="1:16">
      <c r="A271" s="208"/>
      <c r="B271" s="209"/>
      <c r="C271" s="205" t="s">
        <v>47</v>
      </c>
      <c r="D271" s="205" t="s">
        <v>48</v>
      </c>
      <c r="E271" s="205" t="s">
        <v>49</v>
      </c>
      <c r="F271" s="205" t="s">
        <v>50</v>
      </c>
      <c r="G271" s="205" t="s">
        <v>51</v>
      </c>
      <c r="H271" s="205" t="s">
        <v>52</v>
      </c>
      <c r="I271" s="205" t="s">
        <v>49</v>
      </c>
      <c r="J271" s="205" t="s">
        <v>53</v>
      </c>
      <c r="K271" s="214"/>
      <c r="L271" s="214"/>
      <c r="M271" s="214"/>
      <c r="N271" s="214"/>
      <c r="O271" s="214"/>
      <c r="P271" s="206"/>
    </row>
    <row r="272" spans="1:16">
      <c r="A272" s="208"/>
      <c r="B272" s="209"/>
      <c r="C272" s="206"/>
      <c r="D272" s="206"/>
      <c r="E272" s="206"/>
      <c r="F272" s="206"/>
      <c r="G272" s="206"/>
      <c r="H272" s="206"/>
      <c r="I272" s="206"/>
      <c r="J272" s="206"/>
      <c r="K272" s="214"/>
      <c r="L272" s="214"/>
      <c r="M272" s="214"/>
      <c r="N272" s="214"/>
      <c r="O272" s="214"/>
      <c r="P272" s="206"/>
    </row>
    <row r="273" spans="1:16">
      <c r="A273" s="208"/>
      <c r="B273" s="209"/>
      <c r="C273" s="207"/>
      <c r="D273" s="207"/>
      <c r="E273" s="207"/>
      <c r="F273" s="207"/>
      <c r="G273" s="207"/>
      <c r="H273" s="207"/>
      <c r="I273" s="207"/>
      <c r="J273" s="207"/>
      <c r="K273" s="215"/>
      <c r="L273" s="215"/>
      <c r="M273" s="215"/>
      <c r="N273" s="215"/>
      <c r="O273" s="215"/>
      <c r="P273" s="207"/>
    </row>
    <row r="274" spans="1:16" ht="24">
      <c r="A274" s="42" t="s">
        <v>54</v>
      </c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81"/>
      <c r="M274" s="81"/>
      <c r="N274" s="81"/>
      <c r="O274" s="81"/>
      <c r="P274" s="81"/>
    </row>
    <row r="275" spans="1:16" ht="24">
      <c r="A275" s="42" t="s">
        <v>55</v>
      </c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81"/>
      <c r="M275" s="81"/>
      <c r="N275" s="81"/>
      <c r="O275" s="81"/>
      <c r="P275" s="81"/>
    </row>
    <row r="276" spans="1:16" ht="24">
      <c r="A276" s="42" t="s">
        <v>56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1"/>
      <c r="M276" s="81"/>
      <c r="N276" s="81"/>
      <c r="O276" s="81"/>
      <c r="P276" s="81"/>
    </row>
    <row r="277" spans="1:16" ht="24">
      <c r="A277" s="42" t="s">
        <v>57</v>
      </c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81"/>
      <c r="M277" s="81"/>
      <c r="N277" s="81"/>
      <c r="O277" s="81"/>
      <c r="P277" s="81"/>
    </row>
    <row r="278" spans="1:16" ht="24">
      <c r="A278" s="42" t="s">
        <v>58</v>
      </c>
      <c r="B278" s="42">
        <v>0</v>
      </c>
      <c r="C278" s="42">
        <v>0</v>
      </c>
      <c r="D278" s="42">
        <v>0</v>
      </c>
      <c r="E278" s="42">
        <v>0</v>
      </c>
      <c r="F278" s="42">
        <f>C278+D278+E278</f>
        <v>0</v>
      </c>
      <c r="G278" s="42">
        <v>0</v>
      </c>
      <c r="H278" s="42">
        <v>0</v>
      </c>
      <c r="I278" s="42">
        <v>0</v>
      </c>
      <c r="J278" s="42">
        <f>G278-H278-I278</f>
        <v>0</v>
      </c>
      <c r="K278" s="42">
        <f>F278+J278</f>
        <v>0</v>
      </c>
      <c r="L278" s="42">
        <v>0</v>
      </c>
      <c r="M278" s="42"/>
      <c r="N278" s="42">
        <v>0</v>
      </c>
      <c r="O278" s="42" t="e">
        <f>N278/L278</f>
        <v>#DIV/0!</v>
      </c>
      <c r="P278" s="42">
        <v>0</v>
      </c>
    </row>
    <row r="279" spans="1:16" ht="24">
      <c r="A279" s="42" t="s">
        <v>59</v>
      </c>
      <c r="B279" s="42">
        <v>0</v>
      </c>
      <c r="C279" s="42">
        <v>0</v>
      </c>
      <c r="D279" s="42">
        <v>0</v>
      </c>
      <c r="E279" s="42">
        <v>0</v>
      </c>
      <c r="F279" s="42">
        <f t="shared" ref="F279:F287" si="51">C279+D279+E279</f>
        <v>0</v>
      </c>
      <c r="G279" s="42">
        <v>0</v>
      </c>
      <c r="H279" s="42">
        <v>0</v>
      </c>
      <c r="I279" s="42">
        <v>0</v>
      </c>
      <c r="J279" s="42">
        <f t="shared" ref="J279:J287" si="52">G279-H279-I279</f>
        <v>0</v>
      </c>
      <c r="K279" s="42">
        <f t="shared" ref="K279:K287" si="53">F279+J279</f>
        <v>0</v>
      </c>
      <c r="L279" s="42">
        <v>0</v>
      </c>
      <c r="M279" s="42"/>
      <c r="N279" s="42">
        <v>0</v>
      </c>
      <c r="O279" s="42" t="e">
        <f t="shared" ref="O279:O287" si="54">N279/L279</f>
        <v>#DIV/0!</v>
      </c>
      <c r="P279" s="42">
        <v>0</v>
      </c>
    </row>
    <row r="280" spans="1:16" ht="24">
      <c r="A280" s="42" t="s">
        <v>60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61</v>
      </c>
      <c r="B281" s="42">
        <v>0</v>
      </c>
      <c r="C281" s="42">
        <v>0</v>
      </c>
      <c r="D281" s="42">
        <v>0</v>
      </c>
      <c r="E281" s="42">
        <v>0</v>
      </c>
      <c r="F281" s="42">
        <f t="shared" si="51"/>
        <v>0</v>
      </c>
      <c r="G281" s="42">
        <v>0</v>
      </c>
      <c r="H281" s="42">
        <v>0</v>
      </c>
      <c r="I281" s="42">
        <v>0</v>
      </c>
      <c r="J281" s="42">
        <f t="shared" si="52"/>
        <v>0</v>
      </c>
      <c r="K281" s="42">
        <f t="shared" si="53"/>
        <v>0</v>
      </c>
      <c r="L281" s="42">
        <v>0</v>
      </c>
      <c r="M281" s="42"/>
      <c r="N281" s="42">
        <v>0</v>
      </c>
      <c r="O281" s="42" t="e">
        <f t="shared" si="54"/>
        <v>#DIV/0!</v>
      </c>
      <c r="P281" s="42">
        <v>0</v>
      </c>
    </row>
    <row r="282" spans="1:16" ht="24">
      <c r="A282" s="42" t="s">
        <v>62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63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</row>
    <row r="284" spans="1:16" ht="24">
      <c r="A284" s="42" t="s">
        <v>64</v>
      </c>
      <c r="B284" s="42">
        <v>0</v>
      </c>
      <c r="C284" s="42">
        <v>0</v>
      </c>
      <c r="D284" s="42">
        <v>0</v>
      </c>
      <c r="E284" s="42">
        <v>0</v>
      </c>
      <c r="F284" s="42">
        <f t="shared" si="51"/>
        <v>0</v>
      </c>
      <c r="G284" s="42">
        <v>0</v>
      </c>
      <c r="H284" s="42">
        <v>0</v>
      </c>
      <c r="I284" s="42">
        <v>0</v>
      </c>
      <c r="J284" s="42">
        <f t="shared" si="52"/>
        <v>0</v>
      </c>
      <c r="K284" s="42">
        <f t="shared" si="53"/>
        <v>0</v>
      </c>
      <c r="L284" s="42">
        <v>0</v>
      </c>
      <c r="M284" s="42"/>
      <c r="N284" s="42">
        <v>0</v>
      </c>
      <c r="O284" s="42" t="e">
        <f t="shared" si="54"/>
        <v>#DIV/0!</v>
      </c>
      <c r="P284" s="42">
        <v>0</v>
      </c>
    </row>
    <row r="285" spans="1:16" ht="24">
      <c r="A285" s="42" t="s">
        <v>65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66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84" t="s">
        <v>23</v>
      </c>
      <c r="B287" s="85">
        <f>SUM(B278:B286)</f>
        <v>0</v>
      </c>
      <c r="C287" s="85">
        <f>SUM(C278:C286)</f>
        <v>0</v>
      </c>
      <c r="D287" s="85">
        <f>SUM(D278:D286)</f>
        <v>0</v>
      </c>
      <c r="E287" s="85">
        <f>SUM(E278:E286)</f>
        <v>0</v>
      </c>
      <c r="F287" s="86">
        <f t="shared" si="51"/>
        <v>0</v>
      </c>
      <c r="G287" s="85">
        <f>SUM(G278:G286)</f>
        <v>0</v>
      </c>
      <c r="H287" s="85">
        <f>SUM(H278:H286)</f>
        <v>0</v>
      </c>
      <c r="I287" s="85">
        <f>SUM(I278:I286)</f>
        <v>0</v>
      </c>
      <c r="J287" s="86">
        <f t="shared" si="52"/>
        <v>0</v>
      </c>
      <c r="K287" s="86">
        <f t="shared" si="53"/>
        <v>0</v>
      </c>
      <c r="L287" s="85">
        <f>SUM(L278:L286)</f>
        <v>0</v>
      </c>
      <c r="M287" s="85"/>
      <c r="N287" s="85">
        <f>SUM(N278:N286)</f>
        <v>0</v>
      </c>
      <c r="O287" s="86" t="e">
        <f t="shared" si="54"/>
        <v>#DIV/0!</v>
      </c>
      <c r="P287" s="85">
        <f>SUM(P278:P286)</f>
        <v>0</v>
      </c>
    </row>
    <row r="288" spans="1:16" ht="17.2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</row>
    <row r="289" spans="1:16" ht="24">
      <c r="A289" s="208" t="s">
        <v>30</v>
      </c>
      <c r="B289" s="209" t="s">
        <v>20</v>
      </c>
      <c r="C289" s="210" t="s">
        <v>40</v>
      </c>
      <c r="D289" s="211"/>
      <c r="E289" s="211"/>
      <c r="F289" s="212"/>
      <c r="G289" s="210" t="s">
        <v>41</v>
      </c>
      <c r="H289" s="211"/>
      <c r="I289" s="211"/>
      <c r="J289" s="212"/>
      <c r="K289" s="213" t="s">
        <v>42</v>
      </c>
      <c r="L289" s="213" t="s">
        <v>43</v>
      </c>
      <c r="M289" s="213" t="s">
        <v>44</v>
      </c>
      <c r="N289" s="213" t="s">
        <v>45</v>
      </c>
      <c r="O289" s="213" t="s">
        <v>46</v>
      </c>
      <c r="P289" s="205" t="s">
        <v>21</v>
      </c>
    </row>
    <row r="290" spans="1:16">
      <c r="A290" s="208"/>
      <c r="B290" s="209"/>
      <c r="C290" s="205" t="s">
        <v>47</v>
      </c>
      <c r="D290" s="205" t="s">
        <v>48</v>
      </c>
      <c r="E290" s="205" t="s">
        <v>49</v>
      </c>
      <c r="F290" s="205" t="s">
        <v>50</v>
      </c>
      <c r="G290" s="205" t="s">
        <v>51</v>
      </c>
      <c r="H290" s="205" t="s">
        <v>52</v>
      </c>
      <c r="I290" s="205" t="s">
        <v>49</v>
      </c>
      <c r="J290" s="205" t="s">
        <v>53</v>
      </c>
      <c r="K290" s="214"/>
      <c r="L290" s="214"/>
      <c r="M290" s="214"/>
      <c r="N290" s="214"/>
      <c r="O290" s="214"/>
      <c r="P290" s="206"/>
    </row>
    <row r="291" spans="1:16">
      <c r="A291" s="208"/>
      <c r="B291" s="209"/>
      <c r="C291" s="206"/>
      <c r="D291" s="206"/>
      <c r="E291" s="206"/>
      <c r="F291" s="206"/>
      <c r="G291" s="206"/>
      <c r="H291" s="206"/>
      <c r="I291" s="206"/>
      <c r="J291" s="206"/>
      <c r="K291" s="214"/>
      <c r="L291" s="214"/>
      <c r="M291" s="214"/>
      <c r="N291" s="214"/>
      <c r="O291" s="214"/>
      <c r="P291" s="206"/>
    </row>
    <row r="292" spans="1:16">
      <c r="A292" s="208"/>
      <c r="B292" s="209"/>
      <c r="C292" s="207"/>
      <c r="D292" s="207"/>
      <c r="E292" s="207"/>
      <c r="F292" s="207"/>
      <c r="G292" s="207"/>
      <c r="H292" s="207"/>
      <c r="I292" s="207"/>
      <c r="J292" s="207"/>
      <c r="K292" s="215"/>
      <c r="L292" s="215"/>
      <c r="M292" s="215"/>
      <c r="N292" s="215"/>
      <c r="O292" s="215"/>
      <c r="P292" s="207"/>
    </row>
    <row r="293" spans="1:16" ht="24">
      <c r="A293" s="42" t="s">
        <v>54</v>
      </c>
      <c r="B293" s="42">
        <v>9</v>
      </c>
      <c r="C293" s="42">
        <v>30</v>
      </c>
      <c r="D293" s="42">
        <v>0</v>
      </c>
      <c r="E293" s="42">
        <v>0</v>
      </c>
      <c r="F293" s="42">
        <f>C293+D293+E293</f>
        <v>30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45</v>
      </c>
      <c r="L293" s="42">
        <v>0</v>
      </c>
      <c r="M293" s="42" t="s">
        <v>81</v>
      </c>
      <c r="N293" s="44">
        <f>L293*O293</f>
        <v>0</v>
      </c>
      <c r="O293" s="44">
        <v>0</v>
      </c>
      <c r="P293" s="44">
        <v>0</v>
      </c>
    </row>
    <row r="294" spans="1:16" ht="24">
      <c r="A294" s="42" t="s">
        <v>55</v>
      </c>
      <c r="B294" s="42">
        <v>8</v>
      </c>
      <c r="C294" s="42">
        <v>37</v>
      </c>
      <c r="D294" s="42">
        <v>0</v>
      </c>
      <c r="E294" s="42">
        <v>0</v>
      </c>
      <c r="F294" s="42">
        <f t="shared" ref="F294:F306" si="55">C294+D294+E294</f>
        <v>37</v>
      </c>
      <c r="G294" s="42">
        <v>20</v>
      </c>
      <c r="H294" s="42">
        <v>0</v>
      </c>
      <c r="I294" s="42">
        <v>0</v>
      </c>
      <c r="J294" s="42">
        <f t="shared" ref="J294:J306" si="56">G294-H294-I294</f>
        <v>20</v>
      </c>
      <c r="K294" s="42">
        <f t="shared" ref="K294:K306" si="57">F294+J294</f>
        <v>57</v>
      </c>
      <c r="L294" s="42">
        <v>0</v>
      </c>
      <c r="M294" s="42" t="s">
        <v>81</v>
      </c>
      <c r="N294" s="44">
        <f t="shared" ref="N294:N305" si="58">L294*O294</f>
        <v>0</v>
      </c>
      <c r="O294" s="44">
        <v>0</v>
      </c>
      <c r="P294" s="44">
        <v>0</v>
      </c>
    </row>
    <row r="295" spans="1:16" ht="24">
      <c r="A295" s="42" t="s">
        <v>56</v>
      </c>
      <c r="B295" s="42">
        <v>10</v>
      </c>
      <c r="C295" s="42">
        <v>119</v>
      </c>
      <c r="D295" s="42">
        <v>0</v>
      </c>
      <c r="E295" s="42">
        <v>0</v>
      </c>
      <c r="F295" s="42">
        <f t="shared" si="55"/>
        <v>119</v>
      </c>
      <c r="G295" s="42">
        <v>20</v>
      </c>
      <c r="H295" s="42">
        <v>0</v>
      </c>
      <c r="I295" s="42">
        <v>0</v>
      </c>
      <c r="J295" s="42">
        <f t="shared" si="56"/>
        <v>20</v>
      </c>
      <c r="K295" s="42">
        <f t="shared" si="57"/>
        <v>139</v>
      </c>
      <c r="L295" s="42">
        <v>0</v>
      </c>
      <c r="M295" s="42" t="s">
        <v>81</v>
      </c>
      <c r="N295" s="44">
        <f t="shared" si="58"/>
        <v>0</v>
      </c>
      <c r="O295" s="44">
        <v>0</v>
      </c>
      <c r="P295" s="44">
        <v>0</v>
      </c>
    </row>
    <row r="296" spans="1:16" ht="24">
      <c r="A296" s="42" t="s">
        <v>57</v>
      </c>
      <c r="B296" s="42">
        <v>18</v>
      </c>
      <c r="C296" s="42">
        <v>50</v>
      </c>
      <c r="D296" s="42">
        <v>0</v>
      </c>
      <c r="E296" s="42">
        <v>0</v>
      </c>
      <c r="F296" s="42">
        <f t="shared" si="55"/>
        <v>50</v>
      </c>
      <c r="G296" s="42">
        <v>81</v>
      </c>
      <c r="H296" s="42">
        <v>0</v>
      </c>
      <c r="I296" s="42">
        <v>0</v>
      </c>
      <c r="J296" s="42">
        <f t="shared" si="56"/>
        <v>81</v>
      </c>
      <c r="K296" s="42">
        <f t="shared" si="57"/>
        <v>131</v>
      </c>
      <c r="L296" s="42">
        <v>80</v>
      </c>
      <c r="M296" s="42" t="s">
        <v>81</v>
      </c>
      <c r="N296" s="44">
        <f t="shared" si="58"/>
        <v>32000</v>
      </c>
      <c r="O296" s="44">
        <v>400</v>
      </c>
      <c r="P296" s="44">
        <v>6</v>
      </c>
    </row>
    <row r="297" spans="1:16" ht="24">
      <c r="A297" s="42" t="s">
        <v>58</v>
      </c>
      <c r="B297" s="42">
        <v>14</v>
      </c>
      <c r="C297" s="42">
        <v>56</v>
      </c>
      <c r="D297" s="42">
        <v>0</v>
      </c>
      <c r="E297" s="42">
        <v>0</v>
      </c>
      <c r="F297" s="42">
        <f t="shared" si="55"/>
        <v>56</v>
      </c>
      <c r="G297" s="42">
        <v>90</v>
      </c>
      <c r="H297" s="42">
        <v>0</v>
      </c>
      <c r="I297" s="42">
        <v>0</v>
      </c>
      <c r="J297" s="42">
        <f t="shared" si="56"/>
        <v>90</v>
      </c>
      <c r="K297" s="42">
        <f t="shared" si="57"/>
        <v>146</v>
      </c>
      <c r="L297" s="42">
        <v>0</v>
      </c>
      <c r="M297" s="42" t="s">
        <v>81</v>
      </c>
      <c r="N297" s="44">
        <f t="shared" si="58"/>
        <v>0</v>
      </c>
      <c r="O297" s="44">
        <v>0</v>
      </c>
      <c r="P297" s="44">
        <v>0</v>
      </c>
    </row>
    <row r="298" spans="1:16" ht="24">
      <c r="A298" s="42" t="s">
        <v>59</v>
      </c>
      <c r="B298" s="42">
        <v>26</v>
      </c>
      <c r="C298" s="42">
        <v>52</v>
      </c>
      <c r="D298" s="42">
        <v>0</v>
      </c>
      <c r="E298" s="42">
        <v>0</v>
      </c>
      <c r="F298" s="42">
        <f t="shared" si="55"/>
        <v>52</v>
      </c>
      <c r="G298" s="42">
        <v>150</v>
      </c>
      <c r="H298" s="42">
        <v>0</v>
      </c>
      <c r="I298" s="42">
        <v>0</v>
      </c>
      <c r="J298" s="42">
        <f t="shared" si="56"/>
        <v>150</v>
      </c>
      <c r="K298" s="42">
        <f t="shared" si="57"/>
        <v>202</v>
      </c>
      <c r="L298" s="42">
        <v>0</v>
      </c>
      <c r="M298" s="42" t="s">
        <v>81</v>
      </c>
      <c r="N298" s="44">
        <f t="shared" si="58"/>
        <v>0</v>
      </c>
      <c r="O298" s="44">
        <v>0</v>
      </c>
      <c r="P298" s="44">
        <v>0</v>
      </c>
    </row>
    <row r="299" spans="1:16" ht="24">
      <c r="A299" s="42" t="s">
        <v>60</v>
      </c>
      <c r="B299" s="42">
        <v>39</v>
      </c>
      <c r="C299" s="42">
        <v>253</v>
      </c>
      <c r="D299" s="42">
        <v>0</v>
      </c>
      <c r="E299" s="42">
        <v>0</v>
      </c>
      <c r="F299" s="42">
        <f t="shared" si="55"/>
        <v>253</v>
      </c>
      <c r="G299" s="42">
        <v>220</v>
      </c>
      <c r="H299" s="42">
        <v>0</v>
      </c>
      <c r="I299" s="42">
        <v>0</v>
      </c>
      <c r="J299" s="42">
        <f t="shared" si="56"/>
        <v>220</v>
      </c>
      <c r="K299" s="42">
        <f t="shared" si="57"/>
        <v>473</v>
      </c>
      <c r="L299" s="42">
        <v>150</v>
      </c>
      <c r="M299" s="42" t="s">
        <v>81</v>
      </c>
      <c r="N299" s="44">
        <f t="shared" si="58"/>
        <v>60000</v>
      </c>
      <c r="O299" s="44">
        <v>400</v>
      </c>
      <c r="P299" s="44">
        <v>6</v>
      </c>
    </row>
    <row r="300" spans="1:16" ht="24">
      <c r="A300" s="42" t="s">
        <v>61</v>
      </c>
      <c r="B300" s="42">
        <v>25</v>
      </c>
      <c r="C300" s="42">
        <v>92</v>
      </c>
      <c r="D300" s="42">
        <v>0</v>
      </c>
      <c r="E300" s="42">
        <v>0</v>
      </c>
      <c r="F300" s="42">
        <f t="shared" si="55"/>
        <v>92</v>
      </c>
      <c r="G300" s="42">
        <v>170</v>
      </c>
      <c r="H300" s="42">
        <v>0</v>
      </c>
      <c r="I300" s="42">
        <v>0</v>
      </c>
      <c r="J300" s="42">
        <f t="shared" si="56"/>
        <v>170</v>
      </c>
      <c r="K300" s="42">
        <f t="shared" si="57"/>
        <v>262</v>
      </c>
      <c r="L300" s="42">
        <v>0</v>
      </c>
      <c r="M300" s="42" t="s">
        <v>81</v>
      </c>
      <c r="N300" s="44">
        <f t="shared" si="58"/>
        <v>0</v>
      </c>
      <c r="O300" s="44">
        <v>0</v>
      </c>
      <c r="P300" s="44">
        <v>0</v>
      </c>
    </row>
    <row r="301" spans="1:16" ht="24">
      <c r="A301" s="42" t="s">
        <v>62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>
        <f t="shared" si="58"/>
        <v>0</v>
      </c>
      <c r="O301" s="44"/>
      <c r="P301" s="44">
        <v>0</v>
      </c>
    </row>
    <row r="302" spans="1:16" ht="24">
      <c r="A302" s="42" t="s">
        <v>63</v>
      </c>
      <c r="B302" s="42">
        <v>17</v>
      </c>
      <c r="C302" s="42">
        <v>77</v>
      </c>
      <c r="D302" s="42">
        <v>0</v>
      </c>
      <c r="E302" s="42">
        <v>0</v>
      </c>
      <c r="F302" s="42">
        <f t="shared" si="55"/>
        <v>77</v>
      </c>
      <c r="G302" s="42">
        <v>20</v>
      </c>
      <c r="H302" s="42">
        <v>0</v>
      </c>
      <c r="I302" s="42">
        <v>0</v>
      </c>
      <c r="J302" s="42">
        <f t="shared" si="56"/>
        <v>20</v>
      </c>
      <c r="K302" s="42">
        <f t="shared" si="57"/>
        <v>97</v>
      </c>
      <c r="L302" s="42"/>
      <c r="M302" s="42" t="s">
        <v>81</v>
      </c>
      <c r="N302" s="44">
        <f t="shared" si="58"/>
        <v>0</v>
      </c>
      <c r="O302" s="44"/>
      <c r="P302" s="44">
        <v>0</v>
      </c>
    </row>
    <row r="303" spans="1:16" ht="24">
      <c r="A303" s="42" t="s">
        <v>64</v>
      </c>
      <c r="B303" s="42">
        <v>56</v>
      </c>
      <c r="C303" s="42">
        <v>220</v>
      </c>
      <c r="D303" s="42">
        <v>0</v>
      </c>
      <c r="E303" s="42">
        <v>0</v>
      </c>
      <c r="F303" s="42">
        <f t="shared" si="55"/>
        <v>220</v>
      </c>
      <c r="G303" s="42">
        <v>430</v>
      </c>
      <c r="H303" s="42">
        <v>0</v>
      </c>
      <c r="I303" s="42">
        <v>0</v>
      </c>
      <c r="J303" s="42">
        <f t="shared" si="56"/>
        <v>430</v>
      </c>
      <c r="K303" s="42">
        <f t="shared" si="57"/>
        <v>650</v>
      </c>
      <c r="L303" s="42">
        <v>300</v>
      </c>
      <c r="M303" s="42" t="s">
        <v>81</v>
      </c>
      <c r="N303" s="44">
        <f>L303*O303</f>
        <v>120000</v>
      </c>
      <c r="O303" s="44">
        <v>400</v>
      </c>
      <c r="P303" s="44">
        <v>6</v>
      </c>
    </row>
    <row r="304" spans="1:16" ht="24">
      <c r="A304" s="42" t="s">
        <v>65</v>
      </c>
      <c r="B304" s="42">
        <v>17</v>
      </c>
      <c r="C304" s="42">
        <v>127</v>
      </c>
      <c r="D304" s="42">
        <v>0</v>
      </c>
      <c r="E304" s="42">
        <v>0</v>
      </c>
      <c r="F304" s="42">
        <f t="shared" si="55"/>
        <v>127</v>
      </c>
      <c r="G304" s="42">
        <v>90</v>
      </c>
      <c r="H304" s="42">
        <v>0</v>
      </c>
      <c r="I304" s="42">
        <v>0</v>
      </c>
      <c r="J304" s="42">
        <f t="shared" si="56"/>
        <v>90</v>
      </c>
      <c r="K304" s="42">
        <f t="shared" si="57"/>
        <v>217</v>
      </c>
      <c r="L304" s="42">
        <v>0</v>
      </c>
      <c r="M304" s="42" t="s">
        <v>81</v>
      </c>
      <c r="N304" s="44">
        <f t="shared" si="58"/>
        <v>0</v>
      </c>
      <c r="O304" s="44">
        <v>0</v>
      </c>
      <c r="P304" s="44">
        <v>0</v>
      </c>
    </row>
    <row r="305" spans="1:16" ht="24">
      <c r="A305" s="42" t="s">
        <v>66</v>
      </c>
      <c r="B305" s="42">
        <v>1</v>
      </c>
      <c r="C305" s="42">
        <v>8</v>
      </c>
      <c r="D305" s="42">
        <v>0</v>
      </c>
      <c r="E305" s="42"/>
      <c r="F305" s="42">
        <f t="shared" si="55"/>
        <v>8</v>
      </c>
      <c r="G305" s="42"/>
      <c r="H305" s="42"/>
      <c r="I305" s="42"/>
      <c r="J305" s="42">
        <f t="shared" si="56"/>
        <v>0</v>
      </c>
      <c r="K305" s="42">
        <f t="shared" si="57"/>
        <v>8</v>
      </c>
      <c r="L305" s="42"/>
      <c r="M305" s="42"/>
      <c r="N305" s="44">
        <f t="shared" si="58"/>
        <v>0</v>
      </c>
      <c r="O305" s="44"/>
      <c r="P305" s="44"/>
    </row>
    <row r="306" spans="1:16" ht="24">
      <c r="A306" s="84" t="s">
        <v>23</v>
      </c>
      <c r="B306" s="85">
        <f>SUM(B293:B305)</f>
        <v>240</v>
      </c>
      <c r="C306" s="85">
        <f>SUM(C293:C305)</f>
        <v>1121</v>
      </c>
      <c r="D306" s="85">
        <f>SUM(D293:D305)</f>
        <v>0</v>
      </c>
      <c r="E306" s="85">
        <f>SUM(E293:E305)</f>
        <v>0</v>
      </c>
      <c r="F306" s="86">
        <f t="shared" si="55"/>
        <v>1121</v>
      </c>
      <c r="G306" s="92">
        <f>SUM(G293:G305)</f>
        <v>1306</v>
      </c>
      <c r="H306" s="85">
        <f>SUM(H293:H305)</f>
        <v>0</v>
      </c>
      <c r="I306" s="85">
        <f>SUM(I293:I305)</f>
        <v>0</v>
      </c>
      <c r="J306" s="93">
        <f t="shared" si="56"/>
        <v>1306</v>
      </c>
      <c r="K306" s="93">
        <f t="shared" si="57"/>
        <v>2427</v>
      </c>
      <c r="L306" s="92">
        <f>SUM(L293:L305)</f>
        <v>530</v>
      </c>
      <c r="M306" s="85" t="s">
        <v>81</v>
      </c>
      <c r="N306" s="87">
        <f>SUM(N293:N305)</f>
        <v>212000</v>
      </c>
      <c r="O306" s="44">
        <f t="shared" ref="O306" si="59">N306/L306</f>
        <v>400</v>
      </c>
      <c r="P306" s="87">
        <f>SUM(P293:P305)/3</f>
        <v>6</v>
      </c>
    </row>
    <row r="307" spans="1:16" ht="17.2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</row>
    <row r="308" spans="1:16" ht="24">
      <c r="A308" s="208" t="s">
        <v>31</v>
      </c>
      <c r="B308" s="209" t="s">
        <v>20</v>
      </c>
      <c r="C308" s="210" t="s">
        <v>40</v>
      </c>
      <c r="D308" s="211"/>
      <c r="E308" s="211"/>
      <c r="F308" s="212"/>
      <c r="G308" s="210" t="s">
        <v>41</v>
      </c>
      <c r="H308" s="211"/>
      <c r="I308" s="211"/>
      <c r="J308" s="212"/>
      <c r="K308" s="213" t="s">
        <v>42</v>
      </c>
      <c r="L308" s="213" t="s">
        <v>43</v>
      </c>
      <c r="M308" s="213" t="s">
        <v>44</v>
      </c>
      <c r="N308" s="213" t="s">
        <v>45</v>
      </c>
      <c r="O308" s="213" t="s">
        <v>46</v>
      </c>
      <c r="P308" s="205" t="s">
        <v>21</v>
      </c>
    </row>
    <row r="309" spans="1:16">
      <c r="A309" s="208"/>
      <c r="B309" s="209"/>
      <c r="C309" s="205" t="s">
        <v>47</v>
      </c>
      <c r="D309" s="205" t="s">
        <v>48</v>
      </c>
      <c r="E309" s="205" t="s">
        <v>49</v>
      </c>
      <c r="F309" s="205" t="s">
        <v>50</v>
      </c>
      <c r="G309" s="205" t="s">
        <v>51</v>
      </c>
      <c r="H309" s="205" t="s">
        <v>52</v>
      </c>
      <c r="I309" s="205" t="s">
        <v>49</v>
      </c>
      <c r="J309" s="205" t="s">
        <v>53</v>
      </c>
      <c r="K309" s="214"/>
      <c r="L309" s="214"/>
      <c r="M309" s="214"/>
      <c r="N309" s="214"/>
      <c r="O309" s="214"/>
      <c r="P309" s="206"/>
    </row>
    <row r="310" spans="1:16">
      <c r="A310" s="208"/>
      <c r="B310" s="209"/>
      <c r="C310" s="206"/>
      <c r="D310" s="206"/>
      <c r="E310" s="206"/>
      <c r="F310" s="206"/>
      <c r="G310" s="206"/>
      <c r="H310" s="206"/>
      <c r="I310" s="206"/>
      <c r="J310" s="206"/>
      <c r="K310" s="214"/>
      <c r="L310" s="214"/>
      <c r="M310" s="214"/>
      <c r="N310" s="214"/>
      <c r="O310" s="214"/>
      <c r="P310" s="206"/>
    </row>
    <row r="311" spans="1:16">
      <c r="A311" s="208"/>
      <c r="B311" s="209"/>
      <c r="C311" s="207"/>
      <c r="D311" s="207"/>
      <c r="E311" s="207"/>
      <c r="F311" s="207"/>
      <c r="G311" s="207"/>
      <c r="H311" s="207"/>
      <c r="I311" s="207"/>
      <c r="J311" s="207"/>
      <c r="K311" s="215"/>
      <c r="L311" s="215"/>
      <c r="M311" s="215"/>
      <c r="N311" s="215"/>
      <c r="O311" s="215"/>
      <c r="P311" s="207"/>
    </row>
    <row r="312" spans="1:16" ht="24">
      <c r="A312" s="42" t="s">
        <v>54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1"/>
      <c r="M312" s="81"/>
      <c r="N312" s="81"/>
      <c r="O312" s="81"/>
      <c r="P312" s="81"/>
    </row>
    <row r="313" spans="1:16" ht="24">
      <c r="A313" s="42" t="s">
        <v>55</v>
      </c>
      <c r="B313" s="42">
        <v>2</v>
      </c>
      <c r="C313" s="42">
        <v>8</v>
      </c>
      <c r="D313" s="42">
        <v>0</v>
      </c>
      <c r="E313" s="42">
        <v>0</v>
      </c>
      <c r="F313" s="42">
        <f>C313+D313+E313</f>
        <v>8</v>
      </c>
      <c r="G313" s="42">
        <v>0</v>
      </c>
      <c r="H313" s="42">
        <v>0</v>
      </c>
      <c r="I313" s="42">
        <v>0</v>
      </c>
      <c r="J313" s="42">
        <f>G313-H313-I313</f>
        <v>0</v>
      </c>
      <c r="K313" s="42">
        <f>F313+J313</f>
        <v>8</v>
      </c>
      <c r="L313" s="42">
        <v>0</v>
      </c>
      <c r="M313" s="42"/>
      <c r="N313" s="42">
        <v>0</v>
      </c>
      <c r="O313" s="42">
        <v>0</v>
      </c>
      <c r="P313" s="42">
        <v>0</v>
      </c>
    </row>
    <row r="314" spans="1:16" ht="24">
      <c r="A314" s="42" t="s">
        <v>56</v>
      </c>
      <c r="B314" s="42">
        <v>3</v>
      </c>
      <c r="C314" s="42">
        <v>9</v>
      </c>
      <c r="D314" s="42">
        <v>0</v>
      </c>
      <c r="E314" s="42">
        <v>0</v>
      </c>
      <c r="F314" s="42">
        <f t="shared" ref="F314:F325" si="60">C314+D314+E314</f>
        <v>9</v>
      </c>
      <c r="G314" s="42">
        <v>0</v>
      </c>
      <c r="H314" s="42">
        <v>0</v>
      </c>
      <c r="I314" s="42">
        <v>0</v>
      </c>
      <c r="J314" s="42">
        <f t="shared" ref="J314:J325" si="61">G314-H314-I314</f>
        <v>0</v>
      </c>
      <c r="K314" s="42">
        <f t="shared" ref="K314:K325" si="62">F314+J314</f>
        <v>9</v>
      </c>
      <c r="L314" s="42">
        <v>0</v>
      </c>
      <c r="M314" s="42"/>
      <c r="N314" s="42">
        <v>0</v>
      </c>
      <c r="O314" s="42">
        <v>0</v>
      </c>
      <c r="P314" s="42">
        <v>0</v>
      </c>
    </row>
    <row r="315" spans="1:16" ht="24">
      <c r="A315" s="42" t="s">
        <v>57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58</v>
      </c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</row>
    <row r="317" spans="1:16" ht="24">
      <c r="A317" s="42" t="s">
        <v>59</v>
      </c>
      <c r="B317" s="42">
        <v>2</v>
      </c>
      <c r="C317" s="42">
        <v>10</v>
      </c>
      <c r="D317" s="42">
        <v>0</v>
      </c>
      <c r="E317" s="42">
        <v>0</v>
      </c>
      <c r="F317" s="42">
        <f t="shared" si="60"/>
        <v>10</v>
      </c>
      <c r="G317" s="42">
        <v>0</v>
      </c>
      <c r="H317" s="42">
        <v>0</v>
      </c>
      <c r="I317" s="42">
        <v>0</v>
      </c>
      <c r="J317" s="42">
        <f t="shared" si="61"/>
        <v>0</v>
      </c>
      <c r="K317" s="42">
        <f t="shared" si="62"/>
        <v>10</v>
      </c>
      <c r="L317" s="42">
        <v>0</v>
      </c>
      <c r="M317" s="42"/>
      <c r="N317" s="42">
        <v>0</v>
      </c>
      <c r="O317" s="42">
        <v>0</v>
      </c>
      <c r="P317" s="42">
        <v>0</v>
      </c>
    </row>
    <row r="318" spans="1:16" ht="24">
      <c r="A318" s="42" t="s">
        <v>60</v>
      </c>
      <c r="B318" s="42">
        <v>2</v>
      </c>
      <c r="C318" s="42">
        <v>9</v>
      </c>
      <c r="D318" s="42">
        <v>0</v>
      </c>
      <c r="E318" s="42">
        <v>0</v>
      </c>
      <c r="F318" s="42">
        <f t="shared" si="60"/>
        <v>9</v>
      </c>
      <c r="G318" s="42">
        <v>0</v>
      </c>
      <c r="H318" s="42">
        <v>0</v>
      </c>
      <c r="I318" s="42">
        <v>0</v>
      </c>
      <c r="J318" s="42">
        <f t="shared" si="61"/>
        <v>0</v>
      </c>
      <c r="K318" s="42">
        <f t="shared" si="62"/>
        <v>9</v>
      </c>
      <c r="L318" s="42">
        <v>0</v>
      </c>
      <c r="M318" s="42"/>
      <c r="N318" s="42">
        <v>0</v>
      </c>
      <c r="O318" s="42">
        <v>0</v>
      </c>
      <c r="P318" s="42">
        <v>0</v>
      </c>
    </row>
    <row r="319" spans="1:16" ht="24">
      <c r="A319" s="42" t="s">
        <v>61</v>
      </c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</row>
    <row r="320" spans="1:16" ht="24">
      <c r="A320" s="42" t="s">
        <v>62</v>
      </c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</row>
    <row r="321" spans="1:16" ht="24">
      <c r="A321" s="42" t="s">
        <v>63</v>
      </c>
      <c r="B321" s="42">
        <v>5</v>
      </c>
      <c r="C321" s="42">
        <v>36</v>
      </c>
      <c r="D321" s="42">
        <v>0</v>
      </c>
      <c r="E321" s="42">
        <v>0</v>
      </c>
      <c r="F321" s="42">
        <f t="shared" si="60"/>
        <v>36</v>
      </c>
      <c r="G321" s="42">
        <v>0</v>
      </c>
      <c r="H321" s="42">
        <v>0</v>
      </c>
      <c r="I321" s="42">
        <v>0</v>
      </c>
      <c r="J321" s="42">
        <f t="shared" si="61"/>
        <v>0</v>
      </c>
      <c r="K321" s="42">
        <f t="shared" si="62"/>
        <v>36</v>
      </c>
      <c r="L321" s="42">
        <v>0</v>
      </c>
      <c r="M321" s="42"/>
      <c r="N321" s="42">
        <v>0</v>
      </c>
      <c r="O321" s="42">
        <v>0</v>
      </c>
      <c r="P321" s="42">
        <v>0</v>
      </c>
    </row>
    <row r="322" spans="1:16" ht="24">
      <c r="A322" s="42" t="s">
        <v>64</v>
      </c>
      <c r="B322" s="42">
        <v>2</v>
      </c>
      <c r="C322" s="42">
        <v>8</v>
      </c>
      <c r="D322" s="42">
        <v>0</v>
      </c>
      <c r="E322" s="42">
        <v>0</v>
      </c>
      <c r="F322" s="42">
        <f t="shared" si="60"/>
        <v>8</v>
      </c>
      <c r="G322" s="42">
        <v>0</v>
      </c>
      <c r="H322" s="42">
        <v>0</v>
      </c>
      <c r="I322" s="42">
        <v>0</v>
      </c>
      <c r="J322" s="42">
        <f t="shared" si="61"/>
        <v>0</v>
      </c>
      <c r="K322" s="42">
        <f t="shared" si="62"/>
        <v>8</v>
      </c>
      <c r="L322" s="42">
        <v>0</v>
      </c>
      <c r="M322" s="42"/>
      <c r="N322" s="42">
        <v>0</v>
      </c>
      <c r="O322" s="42">
        <v>0</v>
      </c>
      <c r="P322" s="42">
        <v>0</v>
      </c>
    </row>
    <row r="323" spans="1:16" ht="24">
      <c r="A323" s="42" t="s">
        <v>65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</row>
    <row r="324" spans="1:16" ht="24">
      <c r="A324" s="42" t="s">
        <v>66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</row>
    <row r="325" spans="1:16" ht="24">
      <c r="A325" s="84" t="s">
        <v>23</v>
      </c>
      <c r="B325" s="85">
        <f>SUM(B313:B324)</f>
        <v>16</v>
      </c>
      <c r="C325" s="85">
        <f>SUM(C313:C324)</f>
        <v>80</v>
      </c>
      <c r="D325" s="85">
        <f>SUM(D313:D324)</f>
        <v>0</v>
      </c>
      <c r="E325" s="85">
        <f>SUM(E313:E324)</f>
        <v>0</v>
      </c>
      <c r="F325" s="86">
        <f t="shared" si="60"/>
        <v>80</v>
      </c>
      <c r="G325" s="85">
        <f>SUM(G313:G324)</f>
        <v>0</v>
      </c>
      <c r="H325" s="85">
        <f>SUM(H313:H324)</f>
        <v>0</v>
      </c>
      <c r="I325" s="85">
        <f>SUM(I313:I324)</f>
        <v>0</v>
      </c>
      <c r="J325" s="86">
        <f t="shared" si="61"/>
        <v>0</v>
      </c>
      <c r="K325" s="86">
        <f t="shared" si="62"/>
        <v>80</v>
      </c>
      <c r="L325" s="85">
        <f>SUM(L313:L324)</f>
        <v>0</v>
      </c>
      <c r="M325" s="85"/>
      <c r="N325" s="85">
        <f>SUM(N313:N324)</f>
        <v>0</v>
      </c>
      <c r="O325" s="86">
        <v>0</v>
      </c>
      <c r="P325" s="85">
        <f>SUM(P313:P324)</f>
        <v>0</v>
      </c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8" t="s">
        <v>33</v>
      </c>
      <c r="B327" s="209" t="s">
        <v>20</v>
      </c>
      <c r="C327" s="210" t="s">
        <v>40</v>
      </c>
      <c r="D327" s="211"/>
      <c r="E327" s="211"/>
      <c r="F327" s="212"/>
      <c r="G327" s="210" t="s">
        <v>41</v>
      </c>
      <c r="H327" s="211"/>
      <c r="I327" s="211"/>
      <c r="J327" s="212"/>
      <c r="K327" s="213" t="s">
        <v>42</v>
      </c>
      <c r="L327" s="213" t="s">
        <v>43</v>
      </c>
      <c r="M327" s="213" t="s">
        <v>44</v>
      </c>
      <c r="N327" s="213" t="s">
        <v>45</v>
      </c>
      <c r="O327" s="213" t="s">
        <v>46</v>
      </c>
      <c r="P327" s="205" t="s">
        <v>21</v>
      </c>
    </row>
    <row r="328" spans="1:16">
      <c r="A328" s="208"/>
      <c r="B328" s="209"/>
      <c r="C328" s="205" t="s">
        <v>47</v>
      </c>
      <c r="D328" s="205" t="s">
        <v>48</v>
      </c>
      <c r="E328" s="205" t="s">
        <v>49</v>
      </c>
      <c r="F328" s="205" t="s">
        <v>50</v>
      </c>
      <c r="G328" s="205" t="s">
        <v>51</v>
      </c>
      <c r="H328" s="205" t="s">
        <v>52</v>
      </c>
      <c r="I328" s="205" t="s">
        <v>49</v>
      </c>
      <c r="J328" s="205" t="s">
        <v>53</v>
      </c>
      <c r="K328" s="214"/>
      <c r="L328" s="214"/>
      <c r="M328" s="214"/>
      <c r="N328" s="214"/>
      <c r="O328" s="214"/>
      <c r="P328" s="206"/>
    </row>
    <row r="329" spans="1:16">
      <c r="A329" s="208"/>
      <c r="B329" s="209"/>
      <c r="C329" s="206"/>
      <c r="D329" s="206"/>
      <c r="E329" s="206"/>
      <c r="F329" s="206"/>
      <c r="G329" s="206"/>
      <c r="H329" s="206"/>
      <c r="I329" s="206"/>
      <c r="J329" s="206"/>
      <c r="K329" s="214"/>
      <c r="L329" s="214"/>
      <c r="M329" s="214"/>
      <c r="N329" s="214"/>
      <c r="O329" s="214"/>
      <c r="P329" s="206"/>
    </row>
    <row r="330" spans="1:16">
      <c r="A330" s="208"/>
      <c r="B330" s="209"/>
      <c r="C330" s="207"/>
      <c r="D330" s="207"/>
      <c r="E330" s="207"/>
      <c r="F330" s="207"/>
      <c r="G330" s="207"/>
      <c r="H330" s="207"/>
      <c r="I330" s="207"/>
      <c r="J330" s="207"/>
      <c r="K330" s="215"/>
      <c r="L330" s="215"/>
      <c r="M330" s="215"/>
      <c r="N330" s="215"/>
      <c r="O330" s="215"/>
      <c r="P330" s="207"/>
    </row>
    <row r="331" spans="1:16" ht="24">
      <c r="A331" s="42" t="s">
        <v>54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1"/>
      <c r="M331" s="81"/>
      <c r="N331" s="81"/>
      <c r="O331" s="81"/>
      <c r="P331" s="81"/>
    </row>
    <row r="332" spans="1:16" ht="24">
      <c r="A332" s="42" t="s">
        <v>55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1"/>
      <c r="M332" s="81"/>
      <c r="N332" s="81"/>
      <c r="O332" s="81"/>
      <c r="P332" s="81"/>
    </row>
    <row r="333" spans="1:16" ht="24">
      <c r="A333" s="42" t="s">
        <v>56</v>
      </c>
      <c r="B333" s="42">
        <v>18</v>
      </c>
      <c r="C333" s="42">
        <v>63</v>
      </c>
      <c r="D333" s="42">
        <v>0</v>
      </c>
      <c r="E333" s="42">
        <v>0</v>
      </c>
      <c r="F333" s="42">
        <f>C333+D333+E333</f>
        <v>63</v>
      </c>
      <c r="G333" s="42">
        <v>20</v>
      </c>
      <c r="H333" s="42">
        <v>0</v>
      </c>
      <c r="I333" s="42">
        <v>0</v>
      </c>
      <c r="J333" s="42">
        <f>G333-H333-I333</f>
        <v>20</v>
      </c>
      <c r="K333" s="42">
        <f>F333+J333</f>
        <v>83</v>
      </c>
      <c r="L333" s="42">
        <v>0</v>
      </c>
      <c r="M333" s="42" t="s">
        <v>109</v>
      </c>
      <c r="N333" s="44">
        <f>L333*O333</f>
        <v>0</v>
      </c>
      <c r="O333" s="44">
        <v>0</v>
      </c>
      <c r="P333" s="44">
        <v>0</v>
      </c>
    </row>
    <row r="334" spans="1:16" ht="24">
      <c r="A334" s="42" t="s">
        <v>57</v>
      </c>
      <c r="B334" s="42">
        <v>8</v>
      </c>
      <c r="C334" s="42">
        <v>64</v>
      </c>
      <c r="D334" s="42">
        <v>0</v>
      </c>
      <c r="E334" s="42">
        <v>0</v>
      </c>
      <c r="F334" s="42">
        <f t="shared" ref="F334:F344" si="63">C334+D334+E334</f>
        <v>64</v>
      </c>
      <c r="G334" s="42">
        <v>30</v>
      </c>
      <c r="H334" s="42">
        <v>0</v>
      </c>
      <c r="I334" s="42">
        <v>0</v>
      </c>
      <c r="J334" s="42">
        <f t="shared" ref="J334:J344" si="64">G334-H334-I334</f>
        <v>30</v>
      </c>
      <c r="K334" s="42">
        <f t="shared" ref="K334:K344" si="65">F334+J334</f>
        <v>94</v>
      </c>
      <c r="L334" s="42">
        <v>0</v>
      </c>
      <c r="M334" s="42" t="s">
        <v>109</v>
      </c>
      <c r="N334" s="44">
        <f>L334*O334</f>
        <v>0</v>
      </c>
      <c r="O334" s="44">
        <v>0</v>
      </c>
      <c r="P334" s="44">
        <v>0</v>
      </c>
    </row>
    <row r="335" spans="1:16" ht="24">
      <c r="A335" s="42" t="s">
        <v>58</v>
      </c>
      <c r="B335" s="47">
        <v>63</v>
      </c>
      <c r="C335" s="47">
        <v>261</v>
      </c>
      <c r="D335" s="47">
        <v>0</v>
      </c>
      <c r="E335" s="47">
        <v>0</v>
      </c>
      <c r="F335" s="47">
        <f t="shared" si="63"/>
        <v>261</v>
      </c>
      <c r="G335" s="42">
        <v>420</v>
      </c>
      <c r="H335" s="42">
        <v>0</v>
      </c>
      <c r="I335" s="42">
        <v>0</v>
      </c>
      <c r="J335" s="42">
        <f t="shared" si="64"/>
        <v>420</v>
      </c>
      <c r="K335" s="42">
        <f t="shared" si="65"/>
        <v>681</v>
      </c>
      <c r="L335" s="42">
        <v>0</v>
      </c>
      <c r="M335" s="42" t="s">
        <v>109</v>
      </c>
      <c r="N335" s="44">
        <f>L335*O335</f>
        <v>0</v>
      </c>
      <c r="O335" s="44">
        <v>0</v>
      </c>
      <c r="P335" s="44">
        <v>0</v>
      </c>
    </row>
    <row r="336" spans="1:16" ht="24">
      <c r="A336" s="42" t="s">
        <v>59</v>
      </c>
      <c r="B336" s="47">
        <v>78</v>
      </c>
      <c r="C336" s="47">
        <v>289.75</v>
      </c>
      <c r="D336" s="47">
        <v>0</v>
      </c>
      <c r="E336" s="47">
        <v>0</v>
      </c>
      <c r="F336" s="47">
        <f t="shared" si="63"/>
        <v>289.75</v>
      </c>
      <c r="G336" s="42">
        <v>900</v>
      </c>
      <c r="H336" s="42">
        <v>0</v>
      </c>
      <c r="I336" s="42">
        <v>0</v>
      </c>
      <c r="J336" s="42">
        <f t="shared" si="64"/>
        <v>900</v>
      </c>
      <c r="K336" s="43">
        <f t="shared" si="65"/>
        <v>1189.75</v>
      </c>
      <c r="L336" s="42">
        <v>0</v>
      </c>
      <c r="M336" s="42" t="s">
        <v>109</v>
      </c>
      <c r="N336" s="44">
        <f t="shared" ref="N336:N337" si="66">L336*O336</f>
        <v>0</v>
      </c>
      <c r="O336" s="44">
        <v>0</v>
      </c>
      <c r="P336" s="44">
        <v>0</v>
      </c>
    </row>
    <row r="337" spans="1:16" ht="24">
      <c r="A337" s="42" t="s">
        <v>60</v>
      </c>
      <c r="B337" s="47">
        <v>34</v>
      </c>
      <c r="C337" s="47">
        <v>516</v>
      </c>
      <c r="D337" s="47">
        <v>0</v>
      </c>
      <c r="E337" s="47">
        <v>0</v>
      </c>
      <c r="F337" s="47">
        <f t="shared" si="63"/>
        <v>516</v>
      </c>
      <c r="G337" s="42">
        <v>500</v>
      </c>
      <c r="H337" s="42">
        <v>0</v>
      </c>
      <c r="I337" s="42">
        <v>0</v>
      </c>
      <c r="J337" s="42">
        <f t="shared" si="64"/>
        <v>500</v>
      </c>
      <c r="K337" s="43">
        <f t="shared" si="65"/>
        <v>1016</v>
      </c>
      <c r="L337" s="42">
        <v>0</v>
      </c>
      <c r="M337" s="42" t="s">
        <v>109</v>
      </c>
      <c r="N337" s="44">
        <f t="shared" si="66"/>
        <v>0</v>
      </c>
      <c r="O337" s="44">
        <v>0</v>
      </c>
      <c r="P337" s="44">
        <v>0</v>
      </c>
    </row>
    <row r="338" spans="1:16" ht="24">
      <c r="A338" s="42" t="s">
        <v>61</v>
      </c>
      <c r="B338" s="47">
        <v>221</v>
      </c>
      <c r="C338" s="47">
        <v>1397</v>
      </c>
      <c r="D338" s="47">
        <v>0</v>
      </c>
      <c r="E338" s="47">
        <v>0</v>
      </c>
      <c r="F338" s="47">
        <f t="shared" si="63"/>
        <v>1397</v>
      </c>
      <c r="G338" s="42">
        <v>3600</v>
      </c>
      <c r="H338" s="42">
        <v>0</v>
      </c>
      <c r="I338" s="42">
        <v>0</v>
      </c>
      <c r="J338" s="43">
        <f t="shared" si="64"/>
        <v>3600</v>
      </c>
      <c r="K338" s="43">
        <f t="shared" si="65"/>
        <v>4997</v>
      </c>
      <c r="L338" s="45">
        <v>0</v>
      </c>
      <c r="M338" s="42" t="s">
        <v>109</v>
      </c>
      <c r="N338" s="44">
        <f t="shared" ref="N338:N343" si="67">L338*O338</f>
        <v>0</v>
      </c>
      <c r="O338" s="44">
        <v>0</v>
      </c>
      <c r="P338" s="44">
        <v>0</v>
      </c>
    </row>
    <row r="339" spans="1:16" ht="24">
      <c r="A339" s="42" t="s">
        <v>62</v>
      </c>
      <c r="B339" s="42">
        <v>2</v>
      </c>
      <c r="C339" s="42">
        <v>10</v>
      </c>
      <c r="D339" s="42">
        <v>0</v>
      </c>
      <c r="E339" s="42">
        <v>0</v>
      </c>
      <c r="F339" s="42">
        <f t="shared" si="63"/>
        <v>10</v>
      </c>
      <c r="G339" s="42">
        <v>10</v>
      </c>
      <c r="H339" s="42">
        <v>0</v>
      </c>
      <c r="I339" s="42">
        <v>0</v>
      </c>
      <c r="J339" s="42">
        <f t="shared" si="64"/>
        <v>10</v>
      </c>
      <c r="K339" s="42">
        <f t="shared" si="65"/>
        <v>20</v>
      </c>
      <c r="L339" s="42">
        <v>0</v>
      </c>
      <c r="M339" s="42" t="s">
        <v>109</v>
      </c>
      <c r="N339" s="44">
        <f t="shared" si="67"/>
        <v>0</v>
      </c>
      <c r="O339" s="44">
        <v>0</v>
      </c>
      <c r="P339" s="44">
        <v>0</v>
      </c>
    </row>
    <row r="340" spans="1:16" ht="24">
      <c r="A340" s="42" t="s">
        <v>63</v>
      </c>
      <c r="B340" s="42">
        <v>4</v>
      </c>
      <c r="C340" s="42">
        <v>20</v>
      </c>
      <c r="D340" s="42">
        <v>0</v>
      </c>
      <c r="E340" s="42">
        <v>0</v>
      </c>
      <c r="F340" s="42">
        <f t="shared" si="63"/>
        <v>20</v>
      </c>
      <c r="G340" s="42">
        <v>10</v>
      </c>
      <c r="H340" s="42">
        <v>0</v>
      </c>
      <c r="I340" s="42">
        <v>0</v>
      </c>
      <c r="J340" s="42">
        <f t="shared" si="64"/>
        <v>10</v>
      </c>
      <c r="K340" s="42">
        <f t="shared" si="65"/>
        <v>30</v>
      </c>
      <c r="L340" s="42">
        <v>0</v>
      </c>
      <c r="M340" s="42" t="s">
        <v>109</v>
      </c>
      <c r="N340" s="44">
        <f t="shared" si="67"/>
        <v>0</v>
      </c>
      <c r="O340" s="44">
        <v>0</v>
      </c>
      <c r="P340" s="44">
        <v>0</v>
      </c>
    </row>
    <row r="341" spans="1:16" ht="24">
      <c r="A341" s="42" t="s">
        <v>64</v>
      </c>
      <c r="B341" s="42">
        <v>85</v>
      </c>
      <c r="C341" s="42">
        <v>487</v>
      </c>
      <c r="D341" s="42">
        <v>0</v>
      </c>
      <c r="E341" s="42">
        <v>0</v>
      </c>
      <c r="F341" s="42">
        <f t="shared" si="63"/>
        <v>487</v>
      </c>
      <c r="G341" s="43">
        <v>1407</v>
      </c>
      <c r="H341" s="42">
        <v>0</v>
      </c>
      <c r="I341" s="42">
        <v>0</v>
      </c>
      <c r="J341" s="43">
        <f t="shared" si="64"/>
        <v>1407</v>
      </c>
      <c r="K341" s="43">
        <f t="shared" si="65"/>
        <v>1894</v>
      </c>
      <c r="L341" s="45">
        <v>0</v>
      </c>
      <c r="M341" s="42" t="s">
        <v>109</v>
      </c>
      <c r="N341" s="44">
        <f t="shared" si="67"/>
        <v>0</v>
      </c>
      <c r="O341" s="44">
        <v>0</v>
      </c>
      <c r="P341" s="44">
        <v>0</v>
      </c>
    </row>
    <row r="342" spans="1:16" ht="24">
      <c r="A342" s="42" t="s">
        <v>65</v>
      </c>
      <c r="B342" s="42">
        <v>17</v>
      </c>
      <c r="C342" s="42">
        <v>401</v>
      </c>
      <c r="D342" s="42">
        <v>0</v>
      </c>
      <c r="E342" s="42">
        <v>0</v>
      </c>
      <c r="F342" s="42">
        <f t="shared" si="63"/>
        <v>401</v>
      </c>
      <c r="G342" s="42">
        <v>40</v>
      </c>
      <c r="H342" s="42">
        <v>0</v>
      </c>
      <c r="I342" s="42">
        <v>0</v>
      </c>
      <c r="J342" s="42">
        <f t="shared" si="64"/>
        <v>40</v>
      </c>
      <c r="K342" s="42">
        <f t="shared" si="65"/>
        <v>441</v>
      </c>
      <c r="L342" s="42"/>
      <c r="M342" s="42"/>
      <c r="N342" s="44">
        <f t="shared" si="67"/>
        <v>0</v>
      </c>
      <c r="O342" s="44"/>
      <c r="P342" s="44">
        <v>0</v>
      </c>
    </row>
    <row r="343" spans="1:16" ht="24">
      <c r="A343" s="42" t="s">
        <v>66</v>
      </c>
      <c r="B343" s="42">
        <v>90</v>
      </c>
      <c r="C343" s="42">
        <v>2387</v>
      </c>
      <c r="D343" s="42">
        <v>0</v>
      </c>
      <c r="E343" s="42">
        <v>0</v>
      </c>
      <c r="F343" s="42">
        <f t="shared" si="63"/>
        <v>2387</v>
      </c>
      <c r="G343" s="42">
        <v>200</v>
      </c>
      <c r="H343" s="42">
        <v>0</v>
      </c>
      <c r="I343" s="42">
        <v>0</v>
      </c>
      <c r="J343" s="42">
        <f t="shared" si="64"/>
        <v>200</v>
      </c>
      <c r="K343" s="42">
        <f t="shared" si="65"/>
        <v>2587</v>
      </c>
      <c r="L343" s="42">
        <v>0</v>
      </c>
      <c r="M343" s="42" t="s">
        <v>109</v>
      </c>
      <c r="N343" s="44">
        <f t="shared" si="67"/>
        <v>0</v>
      </c>
      <c r="O343" s="44">
        <v>0</v>
      </c>
      <c r="P343" s="44">
        <v>0</v>
      </c>
    </row>
    <row r="344" spans="1:16" ht="24">
      <c r="A344" s="84" t="s">
        <v>23</v>
      </c>
      <c r="B344" s="114">
        <f>SUM(B333:B343)</f>
        <v>620</v>
      </c>
      <c r="C344" s="140">
        <f>SUM(C333:C343)</f>
        <v>5895.75</v>
      </c>
      <c r="D344" s="114">
        <f>SUM(D333:D343)</f>
        <v>0</v>
      </c>
      <c r="E344" s="114">
        <f>SUM(E333:E343)</f>
        <v>0</v>
      </c>
      <c r="F344" s="141">
        <f t="shared" si="63"/>
        <v>5895.75</v>
      </c>
      <c r="G344" s="92">
        <f>SUM(G333:G343)</f>
        <v>7137</v>
      </c>
      <c r="H344" s="85">
        <f>SUM(H333:H343)</f>
        <v>0</v>
      </c>
      <c r="I344" s="85">
        <f>SUM(I333:I343)</f>
        <v>0</v>
      </c>
      <c r="J344" s="93">
        <f t="shared" si="64"/>
        <v>7137</v>
      </c>
      <c r="K344" s="93">
        <f t="shared" si="65"/>
        <v>13032.75</v>
      </c>
      <c r="L344" s="92">
        <f>SUM(L333:L343)</f>
        <v>0</v>
      </c>
      <c r="M344" s="42" t="s">
        <v>109</v>
      </c>
      <c r="N344" s="87">
        <f>SUM(N333:N343)</f>
        <v>0</v>
      </c>
      <c r="O344" s="112" t="e">
        <f t="shared" ref="O344" si="68">N344/L344</f>
        <v>#DIV/0!</v>
      </c>
      <c r="P344" s="87">
        <f>SUM(P333:P343)/6</f>
        <v>0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8" t="s">
        <v>35</v>
      </c>
      <c r="B346" s="209" t="s">
        <v>20</v>
      </c>
      <c r="C346" s="210" t="s">
        <v>40</v>
      </c>
      <c r="D346" s="211"/>
      <c r="E346" s="211"/>
      <c r="F346" s="212"/>
      <c r="G346" s="210" t="s">
        <v>41</v>
      </c>
      <c r="H346" s="211"/>
      <c r="I346" s="211"/>
      <c r="J346" s="212"/>
      <c r="K346" s="213" t="s">
        <v>42</v>
      </c>
      <c r="L346" s="213" t="s">
        <v>43</v>
      </c>
      <c r="M346" s="213" t="s">
        <v>44</v>
      </c>
      <c r="N346" s="213" t="s">
        <v>45</v>
      </c>
      <c r="O346" s="213" t="s">
        <v>46</v>
      </c>
      <c r="P346" s="205" t="s">
        <v>21</v>
      </c>
    </row>
    <row r="347" spans="1:16">
      <c r="A347" s="208"/>
      <c r="B347" s="209"/>
      <c r="C347" s="205" t="s">
        <v>47</v>
      </c>
      <c r="D347" s="205" t="s">
        <v>48</v>
      </c>
      <c r="E347" s="205" t="s">
        <v>49</v>
      </c>
      <c r="F347" s="205" t="s">
        <v>50</v>
      </c>
      <c r="G347" s="205" t="s">
        <v>51</v>
      </c>
      <c r="H347" s="205" t="s">
        <v>52</v>
      </c>
      <c r="I347" s="205" t="s">
        <v>49</v>
      </c>
      <c r="J347" s="205" t="s">
        <v>53</v>
      </c>
      <c r="K347" s="214"/>
      <c r="L347" s="214"/>
      <c r="M347" s="214"/>
      <c r="N347" s="214"/>
      <c r="O347" s="214"/>
      <c r="P347" s="206"/>
    </row>
    <row r="348" spans="1:16">
      <c r="A348" s="208"/>
      <c r="B348" s="209"/>
      <c r="C348" s="206"/>
      <c r="D348" s="206"/>
      <c r="E348" s="206"/>
      <c r="F348" s="206"/>
      <c r="G348" s="206"/>
      <c r="H348" s="206"/>
      <c r="I348" s="206"/>
      <c r="J348" s="206"/>
      <c r="K348" s="214"/>
      <c r="L348" s="214"/>
      <c r="M348" s="214"/>
      <c r="N348" s="214"/>
      <c r="O348" s="214"/>
      <c r="P348" s="206"/>
    </row>
    <row r="349" spans="1:16">
      <c r="A349" s="208"/>
      <c r="B349" s="209"/>
      <c r="C349" s="207"/>
      <c r="D349" s="207"/>
      <c r="E349" s="207"/>
      <c r="F349" s="207"/>
      <c r="G349" s="207"/>
      <c r="H349" s="207"/>
      <c r="I349" s="207"/>
      <c r="J349" s="207"/>
      <c r="K349" s="215"/>
      <c r="L349" s="215"/>
      <c r="M349" s="215"/>
      <c r="N349" s="215"/>
      <c r="O349" s="215"/>
      <c r="P349" s="207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1"/>
      <c r="M350" s="81"/>
      <c r="N350" s="81"/>
      <c r="O350" s="81"/>
      <c r="P350" s="81"/>
    </row>
    <row r="351" spans="1:16" ht="24">
      <c r="A351" s="42" t="s">
        <v>55</v>
      </c>
      <c r="B351" s="42">
        <v>55</v>
      </c>
      <c r="C351" s="42">
        <v>540</v>
      </c>
      <c r="D351" s="42">
        <v>0</v>
      </c>
      <c r="E351" s="42">
        <v>0</v>
      </c>
      <c r="F351" s="42">
        <f>C351+D351+E351</f>
        <v>540</v>
      </c>
      <c r="G351" s="42">
        <v>0</v>
      </c>
      <c r="H351" s="42">
        <v>0</v>
      </c>
      <c r="I351" s="42">
        <v>0</v>
      </c>
      <c r="J351" s="42">
        <f>G351-H351-I351</f>
        <v>0</v>
      </c>
      <c r="K351" s="42">
        <f>F351+J351</f>
        <v>540</v>
      </c>
      <c r="L351" s="42">
        <v>0</v>
      </c>
      <c r="M351" s="42"/>
      <c r="N351" s="42">
        <v>0</v>
      </c>
      <c r="O351" s="42" t="e">
        <f>N351/L351</f>
        <v>#DIV/0!</v>
      </c>
      <c r="P351" s="42">
        <v>0</v>
      </c>
    </row>
    <row r="352" spans="1:16" ht="24">
      <c r="A352" s="42" t="s">
        <v>56</v>
      </c>
      <c r="B352" s="42">
        <v>64</v>
      </c>
      <c r="C352" s="42">
        <v>254</v>
      </c>
      <c r="D352" s="42">
        <v>0</v>
      </c>
      <c r="E352" s="42">
        <v>0</v>
      </c>
      <c r="F352" s="42">
        <f t="shared" ref="F352:F363" si="69">C352+D352+E352</f>
        <v>254</v>
      </c>
      <c r="G352" s="42">
        <v>0</v>
      </c>
      <c r="H352" s="42">
        <v>0</v>
      </c>
      <c r="I352" s="42">
        <v>0</v>
      </c>
      <c r="J352" s="42">
        <f t="shared" ref="J352:J363" si="70">G352-H352-I352</f>
        <v>0</v>
      </c>
      <c r="K352" s="42">
        <f t="shared" ref="K352:K363" si="71">F352+J352</f>
        <v>254</v>
      </c>
      <c r="L352" s="42">
        <v>0</v>
      </c>
      <c r="M352" s="42"/>
      <c r="N352" s="42">
        <v>0</v>
      </c>
      <c r="O352" s="42" t="e">
        <f t="shared" ref="O352:O363" si="72">N352/L352</f>
        <v>#DIV/0!</v>
      </c>
      <c r="P352" s="42">
        <v>0</v>
      </c>
    </row>
    <row r="353" spans="1:16" ht="24">
      <c r="A353" s="42" t="s">
        <v>57</v>
      </c>
      <c r="B353" s="42">
        <v>47</v>
      </c>
      <c r="C353" s="42">
        <v>237</v>
      </c>
      <c r="D353" s="42">
        <v>0</v>
      </c>
      <c r="E353" s="42">
        <v>0</v>
      </c>
      <c r="F353" s="42">
        <f t="shared" si="69"/>
        <v>237</v>
      </c>
      <c r="G353" s="42">
        <v>0</v>
      </c>
      <c r="H353" s="42">
        <v>0</v>
      </c>
      <c r="I353" s="42">
        <v>0</v>
      </c>
      <c r="J353" s="42">
        <f t="shared" si="70"/>
        <v>0</v>
      </c>
      <c r="K353" s="42">
        <f t="shared" si="71"/>
        <v>237</v>
      </c>
      <c r="L353" s="42">
        <v>0</v>
      </c>
      <c r="M353" s="42"/>
      <c r="N353" s="42">
        <v>0</v>
      </c>
      <c r="O353" s="42" t="e">
        <f t="shared" si="72"/>
        <v>#DIV/0!</v>
      </c>
      <c r="P353" s="42">
        <v>0</v>
      </c>
    </row>
    <row r="354" spans="1:16" ht="24">
      <c r="A354" s="42" t="s">
        <v>58</v>
      </c>
      <c r="B354" s="42">
        <v>39</v>
      </c>
      <c r="C354" s="42">
        <v>113</v>
      </c>
      <c r="D354" s="42">
        <v>0</v>
      </c>
      <c r="E354" s="42">
        <v>0</v>
      </c>
      <c r="F354" s="42">
        <f t="shared" si="69"/>
        <v>113</v>
      </c>
      <c r="G354" s="42">
        <v>0</v>
      </c>
      <c r="H354" s="42">
        <v>0</v>
      </c>
      <c r="I354" s="42">
        <v>0</v>
      </c>
      <c r="J354" s="42">
        <f t="shared" si="70"/>
        <v>0</v>
      </c>
      <c r="K354" s="42">
        <f t="shared" si="71"/>
        <v>113</v>
      </c>
      <c r="L354" s="42">
        <v>0</v>
      </c>
      <c r="M354" s="42"/>
      <c r="N354" s="42">
        <v>0</v>
      </c>
      <c r="O354" s="42" t="e">
        <f t="shared" si="72"/>
        <v>#DIV/0!</v>
      </c>
      <c r="P354" s="42">
        <v>0</v>
      </c>
    </row>
    <row r="355" spans="1:16" ht="24">
      <c r="A355" s="42" t="s">
        <v>59</v>
      </c>
      <c r="B355" s="42">
        <v>105</v>
      </c>
      <c r="C355" s="42">
        <v>766</v>
      </c>
      <c r="D355" s="42">
        <v>0</v>
      </c>
      <c r="E355" s="42">
        <v>0</v>
      </c>
      <c r="F355" s="42">
        <f t="shared" si="69"/>
        <v>766</v>
      </c>
      <c r="G355" s="42">
        <v>0</v>
      </c>
      <c r="H355" s="42">
        <v>0</v>
      </c>
      <c r="I355" s="42">
        <v>0</v>
      </c>
      <c r="J355" s="42">
        <f t="shared" si="70"/>
        <v>0</v>
      </c>
      <c r="K355" s="42">
        <f t="shared" si="71"/>
        <v>766</v>
      </c>
      <c r="L355" s="42">
        <v>0</v>
      </c>
      <c r="M355" s="42"/>
      <c r="N355" s="42">
        <v>0</v>
      </c>
      <c r="O355" s="42" t="e">
        <f t="shared" si="72"/>
        <v>#DIV/0!</v>
      </c>
      <c r="P355" s="42">
        <v>0</v>
      </c>
    </row>
    <row r="356" spans="1:16" ht="24">
      <c r="A356" s="42" t="s">
        <v>60</v>
      </c>
      <c r="B356" s="42">
        <v>67</v>
      </c>
      <c r="C356" s="42">
        <v>546</v>
      </c>
      <c r="D356" s="42">
        <v>0</v>
      </c>
      <c r="E356" s="42">
        <v>0</v>
      </c>
      <c r="F356" s="42">
        <f t="shared" si="69"/>
        <v>546</v>
      </c>
      <c r="G356" s="42">
        <v>0</v>
      </c>
      <c r="H356" s="42">
        <v>0</v>
      </c>
      <c r="I356" s="42">
        <v>0</v>
      </c>
      <c r="J356" s="42">
        <f t="shared" si="70"/>
        <v>0</v>
      </c>
      <c r="K356" s="42">
        <f t="shared" si="71"/>
        <v>546</v>
      </c>
      <c r="L356" s="42">
        <v>0</v>
      </c>
      <c r="M356" s="42"/>
      <c r="N356" s="42">
        <v>0</v>
      </c>
      <c r="O356" s="42" t="e">
        <f t="shared" si="72"/>
        <v>#DIV/0!</v>
      </c>
      <c r="P356" s="42">
        <v>0</v>
      </c>
    </row>
    <row r="357" spans="1:16" ht="24">
      <c r="A357" s="42" t="s">
        <v>61</v>
      </c>
      <c r="B357" s="42">
        <v>46</v>
      </c>
      <c r="C357" s="42">
        <v>325</v>
      </c>
      <c r="D357" s="42">
        <v>0</v>
      </c>
      <c r="E357" s="42">
        <v>0</v>
      </c>
      <c r="F357" s="42">
        <f t="shared" si="69"/>
        <v>325</v>
      </c>
      <c r="G357" s="42">
        <v>0</v>
      </c>
      <c r="H357" s="42">
        <v>0</v>
      </c>
      <c r="I357" s="42">
        <v>0</v>
      </c>
      <c r="J357" s="42">
        <f t="shared" si="70"/>
        <v>0</v>
      </c>
      <c r="K357" s="42">
        <f t="shared" si="71"/>
        <v>325</v>
      </c>
      <c r="L357" s="42">
        <v>0</v>
      </c>
      <c r="M357" s="42"/>
      <c r="N357" s="42">
        <v>0</v>
      </c>
      <c r="O357" s="42" t="e">
        <f t="shared" si="72"/>
        <v>#DIV/0!</v>
      </c>
      <c r="P357" s="42">
        <v>0</v>
      </c>
    </row>
    <row r="358" spans="1:16" ht="24">
      <c r="A358" s="42" t="s">
        <v>62</v>
      </c>
      <c r="B358" s="42">
        <v>45</v>
      </c>
      <c r="C358" s="42">
        <v>380</v>
      </c>
      <c r="D358" s="42">
        <v>0</v>
      </c>
      <c r="E358" s="42">
        <v>0</v>
      </c>
      <c r="F358" s="42">
        <f t="shared" si="69"/>
        <v>380</v>
      </c>
      <c r="G358" s="42">
        <v>0</v>
      </c>
      <c r="H358" s="42">
        <v>0</v>
      </c>
      <c r="I358" s="42">
        <v>0</v>
      </c>
      <c r="J358" s="42">
        <f t="shared" si="70"/>
        <v>0</v>
      </c>
      <c r="K358" s="42">
        <f t="shared" si="71"/>
        <v>380</v>
      </c>
      <c r="L358" s="42">
        <v>0</v>
      </c>
      <c r="M358" s="42"/>
      <c r="N358" s="42">
        <v>0</v>
      </c>
      <c r="O358" s="42" t="e">
        <f t="shared" si="72"/>
        <v>#DIV/0!</v>
      </c>
      <c r="P358" s="42">
        <v>0</v>
      </c>
    </row>
    <row r="359" spans="1:16" ht="24">
      <c r="A359" s="42" t="s">
        <v>63</v>
      </c>
      <c r="B359" s="42">
        <v>59</v>
      </c>
      <c r="C359" s="42">
        <v>637</v>
      </c>
      <c r="D359" s="42">
        <v>0</v>
      </c>
      <c r="E359" s="42">
        <v>0</v>
      </c>
      <c r="F359" s="42">
        <f t="shared" si="69"/>
        <v>637</v>
      </c>
      <c r="G359" s="42">
        <v>0</v>
      </c>
      <c r="H359" s="42">
        <v>0</v>
      </c>
      <c r="I359" s="42">
        <v>0</v>
      </c>
      <c r="J359" s="42">
        <f t="shared" si="70"/>
        <v>0</v>
      </c>
      <c r="K359" s="42">
        <f t="shared" si="71"/>
        <v>637</v>
      </c>
      <c r="L359" s="42">
        <v>0</v>
      </c>
      <c r="M359" s="42"/>
      <c r="N359" s="42">
        <v>0</v>
      </c>
      <c r="O359" s="42" t="e">
        <f t="shared" si="72"/>
        <v>#DIV/0!</v>
      </c>
      <c r="P359" s="42">
        <v>0</v>
      </c>
    </row>
    <row r="360" spans="1:16" ht="24">
      <c r="A360" s="42" t="s">
        <v>64</v>
      </c>
      <c r="B360" s="42">
        <v>55</v>
      </c>
      <c r="C360" s="42">
        <v>456</v>
      </c>
      <c r="D360" s="42">
        <v>0</v>
      </c>
      <c r="E360" s="42">
        <v>0</v>
      </c>
      <c r="F360" s="42">
        <f t="shared" si="69"/>
        <v>456</v>
      </c>
      <c r="G360" s="42">
        <v>0</v>
      </c>
      <c r="H360" s="42">
        <v>0</v>
      </c>
      <c r="I360" s="42">
        <v>0</v>
      </c>
      <c r="J360" s="42">
        <f t="shared" si="70"/>
        <v>0</v>
      </c>
      <c r="K360" s="42">
        <f t="shared" si="71"/>
        <v>456</v>
      </c>
      <c r="L360" s="42">
        <v>0</v>
      </c>
      <c r="M360" s="42"/>
      <c r="N360" s="42">
        <v>0</v>
      </c>
      <c r="O360" s="42" t="e">
        <f t="shared" si="72"/>
        <v>#DIV/0!</v>
      </c>
      <c r="P360" s="42">
        <v>0</v>
      </c>
    </row>
    <row r="361" spans="1:16" ht="24">
      <c r="A361" s="42" t="s">
        <v>65</v>
      </c>
      <c r="B361" s="42">
        <v>48</v>
      </c>
      <c r="C361" s="42">
        <v>245</v>
      </c>
      <c r="D361" s="42">
        <v>0</v>
      </c>
      <c r="E361" s="42">
        <v>0</v>
      </c>
      <c r="F361" s="42">
        <f t="shared" si="69"/>
        <v>245</v>
      </c>
      <c r="G361" s="42">
        <v>0</v>
      </c>
      <c r="H361" s="42">
        <v>0</v>
      </c>
      <c r="I361" s="42">
        <v>0</v>
      </c>
      <c r="J361" s="42">
        <f t="shared" si="70"/>
        <v>0</v>
      </c>
      <c r="K361" s="42">
        <f t="shared" si="71"/>
        <v>245</v>
      </c>
      <c r="L361" s="42">
        <v>0</v>
      </c>
      <c r="M361" s="42"/>
      <c r="N361" s="42">
        <v>0</v>
      </c>
      <c r="O361" s="42" t="e">
        <f t="shared" si="72"/>
        <v>#DIV/0!</v>
      </c>
      <c r="P361" s="42">
        <v>0</v>
      </c>
    </row>
    <row r="362" spans="1:16" ht="24">
      <c r="A362" s="42" t="s">
        <v>66</v>
      </c>
      <c r="B362" s="42">
        <v>57</v>
      </c>
      <c r="C362" s="42">
        <v>231</v>
      </c>
      <c r="D362" s="42">
        <v>0</v>
      </c>
      <c r="E362" s="42">
        <v>0</v>
      </c>
      <c r="F362" s="42">
        <f t="shared" si="69"/>
        <v>231</v>
      </c>
      <c r="G362" s="42">
        <v>0</v>
      </c>
      <c r="H362" s="42">
        <v>0</v>
      </c>
      <c r="I362" s="42">
        <v>0</v>
      </c>
      <c r="J362" s="42">
        <f t="shared" si="70"/>
        <v>0</v>
      </c>
      <c r="K362" s="42">
        <f t="shared" si="71"/>
        <v>231</v>
      </c>
      <c r="L362" s="42">
        <v>0</v>
      </c>
      <c r="M362" s="42"/>
      <c r="N362" s="42">
        <v>0</v>
      </c>
      <c r="O362" s="42" t="e">
        <f t="shared" si="72"/>
        <v>#DIV/0!</v>
      </c>
      <c r="P362" s="42">
        <v>0</v>
      </c>
    </row>
    <row r="363" spans="1:16" ht="24">
      <c r="A363" s="84" t="s">
        <v>23</v>
      </c>
      <c r="B363" s="85">
        <f>SUM(B351:B362)</f>
        <v>687</v>
      </c>
      <c r="C363" s="92">
        <f>SUM(C351:C362)</f>
        <v>4730</v>
      </c>
      <c r="D363" s="85">
        <f>SUM(D351:D362)</f>
        <v>0</v>
      </c>
      <c r="E363" s="85">
        <f>SUM(E351:E362)</f>
        <v>0</v>
      </c>
      <c r="F363" s="93">
        <f t="shared" si="69"/>
        <v>4730</v>
      </c>
      <c r="G363" s="85">
        <f>SUM(G351:G362)</f>
        <v>0</v>
      </c>
      <c r="H363" s="85">
        <f>SUM(H351:H362)</f>
        <v>0</v>
      </c>
      <c r="I363" s="85">
        <f>SUM(I351:I362)</f>
        <v>0</v>
      </c>
      <c r="J363" s="86">
        <f t="shared" si="70"/>
        <v>0</v>
      </c>
      <c r="K363" s="93">
        <f t="shared" si="71"/>
        <v>4730</v>
      </c>
      <c r="L363" s="85">
        <f>SUM(L351:L362)</f>
        <v>0</v>
      </c>
      <c r="M363" s="85"/>
      <c r="N363" s="85">
        <f>SUM(N351:N362)</f>
        <v>0</v>
      </c>
      <c r="O363" s="86" t="e">
        <f t="shared" si="72"/>
        <v>#DIV/0!</v>
      </c>
      <c r="P363" s="85">
        <f>SUM(P351:P362)</f>
        <v>0</v>
      </c>
    </row>
    <row r="364" spans="1:16" ht="17.2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</row>
    <row r="365" spans="1:16" ht="24">
      <c r="A365" s="208" t="s">
        <v>36</v>
      </c>
      <c r="B365" s="209" t="s">
        <v>20</v>
      </c>
      <c r="C365" s="210" t="s">
        <v>40</v>
      </c>
      <c r="D365" s="211"/>
      <c r="E365" s="211"/>
      <c r="F365" s="212"/>
      <c r="G365" s="210" t="s">
        <v>41</v>
      </c>
      <c r="H365" s="211"/>
      <c r="I365" s="211"/>
      <c r="J365" s="212"/>
      <c r="K365" s="213" t="s">
        <v>42</v>
      </c>
      <c r="L365" s="213" t="s">
        <v>43</v>
      </c>
      <c r="M365" s="213" t="s">
        <v>44</v>
      </c>
      <c r="N365" s="213" t="s">
        <v>45</v>
      </c>
      <c r="O365" s="213" t="s">
        <v>46</v>
      </c>
      <c r="P365" s="205" t="s">
        <v>21</v>
      </c>
    </row>
    <row r="366" spans="1:16">
      <c r="A366" s="208"/>
      <c r="B366" s="209"/>
      <c r="C366" s="205" t="s">
        <v>47</v>
      </c>
      <c r="D366" s="205" t="s">
        <v>48</v>
      </c>
      <c r="E366" s="205" t="s">
        <v>49</v>
      </c>
      <c r="F366" s="205" t="s">
        <v>50</v>
      </c>
      <c r="G366" s="205" t="s">
        <v>51</v>
      </c>
      <c r="H366" s="205" t="s">
        <v>52</v>
      </c>
      <c r="I366" s="205" t="s">
        <v>49</v>
      </c>
      <c r="J366" s="205" t="s">
        <v>53</v>
      </c>
      <c r="K366" s="214"/>
      <c r="L366" s="214"/>
      <c r="M366" s="214"/>
      <c r="N366" s="214"/>
      <c r="O366" s="214"/>
      <c r="P366" s="206"/>
    </row>
    <row r="367" spans="1:16">
      <c r="A367" s="208"/>
      <c r="B367" s="209"/>
      <c r="C367" s="206"/>
      <c r="D367" s="206"/>
      <c r="E367" s="206"/>
      <c r="F367" s="206"/>
      <c r="G367" s="206"/>
      <c r="H367" s="206"/>
      <c r="I367" s="206"/>
      <c r="J367" s="206"/>
      <c r="K367" s="214"/>
      <c r="L367" s="214"/>
      <c r="M367" s="214"/>
      <c r="N367" s="214"/>
      <c r="O367" s="214"/>
      <c r="P367" s="206"/>
    </row>
    <row r="368" spans="1:16">
      <c r="A368" s="208"/>
      <c r="B368" s="209"/>
      <c r="C368" s="207"/>
      <c r="D368" s="207"/>
      <c r="E368" s="207"/>
      <c r="F368" s="207"/>
      <c r="G368" s="207"/>
      <c r="H368" s="207"/>
      <c r="I368" s="207"/>
      <c r="J368" s="207"/>
      <c r="K368" s="215"/>
      <c r="L368" s="215"/>
      <c r="M368" s="215"/>
      <c r="N368" s="215"/>
      <c r="O368" s="215"/>
      <c r="P368" s="207"/>
    </row>
    <row r="369" spans="1:16" ht="24">
      <c r="A369" s="42" t="s">
        <v>54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81"/>
      <c r="M369" s="81"/>
      <c r="N369" s="81"/>
      <c r="O369" s="81"/>
      <c r="P369" s="81"/>
    </row>
    <row r="370" spans="1:16" ht="24">
      <c r="A370" s="42" t="s">
        <v>55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81"/>
      <c r="M370" s="81"/>
      <c r="N370" s="81"/>
      <c r="O370" s="81"/>
      <c r="P370" s="81"/>
    </row>
    <row r="371" spans="1:16" ht="24">
      <c r="A371" s="42" t="s">
        <v>56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81"/>
      <c r="M371" s="81"/>
      <c r="N371" s="81"/>
      <c r="O371" s="81"/>
      <c r="P371" s="81"/>
    </row>
    <row r="372" spans="1:16" ht="24">
      <c r="A372" s="42" t="s">
        <v>57</v>
      </c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81"/>
      <c r="M372" s="81"/>
      <c r="N372" s="81"/>
      <c r="O372" s="81"/>
      <c r="P372" s="81"/>
    </row>
    <row r="373" spans="1:16" ht="24">
      <c r="A373" s="42" t="s">
        <v>58</v>
      </c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81"/>
      <c r="M373" s="81"/>
      <c r="N373" s="81"/>
      <c r="O373" s="81"/>
      <c r="P373" s="81"/>
    </row>
    <row r="374" spans="1:16" ht="24">
      <c r="A374" s="42" t="s">
        <v>59</v>
      </c>
      <c r="B374" s="42">
        <v>2</v>
      </c>
      <c r="C374" s="42">
        <v>14</v>
      </c>
      <c r="D374" s="42">
        <v>0</v>
      </c>
      <c r="E374" s="42">
        <v>0</v>
      </c>
      <c r="F374" s="42">
        <f>C374+D374+E374</f>
        <v>14</v>
      </c>
      <c r="G374" s="42">
        <v>0</v>
      </c>
      <c r="H374" s="42">
        <v>0</v>
      </c>
      <c r="I374" s="42">
        <v>0</v>
      </c>
      <c r="J374" s="42">
        <f>G374-H374-I374</f>
        <v>0</v>
      </c>
      <c r="K374" s="42">
        <f>F374+J374</f>
        <v>14</v>
      </c>
      <c r="L374" s="42">
        <v>0</v>
      </c>
      <c r="M374" s="42"/>
      <c r="N374" s="42">
        <v>0</v>
      </c>
      <c r="O374" s="42" t="e">
        <f>N374/L374</f>
        <v>#DIV/0!</v>
      </c>
      <c r="P374" s="42">
        <v>0</v>
      </c>
    </row>
    <row r="375" spans="1:16" ht="24">
      <c r="A375" s="42" t="s">
        <v>60</v>
      </c>
      <c r="B375" s="42">
        <v>3</v>
      </c>
      <c r="C375" s="42">
        <v>45</v>
      </c>
      <c r="D375" s="42">
        <v>0</v>
      </c>
      <c r="E375" s="42">
        <v>0</v>
      </c>
      <c r="F375" s="42">
        <f t="shared" ref="F375:F382" si="73">C375+D375+E375</f>
        <v>45</v>
      </c>
      <c r="G375" s="42">
        <v>0</v>
      </c>
      <c r="H375" s="42">
        <v>0</v>
      </c>
      <c r="I375" s="42">
        <v>0</v>
      </c>
      <c r="J375" s="42">
        <f t="shared" ref="J375:J382" si="74">G375-H375-I375</f>
        <v>0</v>
      </c>
      <c r="K375" s="42">
        <f t="shared" ref="K375:K382" si="75">F375+J375</f>
        <v>45</v>
      </c>
      <c r="L375" s="42">
        <v>0</v>
      </c>
      <c r="M375" s="42"/>
      <c r="N375" s="42">
        <v>0</v>
      </c>
      <c r="O375" s="42" t="e">
        <f t="shared" ref="O375:O382" si="76">N375/L375</f>
        <v>#DIV/0!</v>
      </c>
      <c r="P375" s="42">
        <v>0</v>
      </c>
    </row>
    <row r="376" spans="1:16" ht="24">
      <c r="A376" s="42" t="s">
        <v>61</v>
      </c>
      <c r="B376" s="42">
        <v>2</v>
      </c>
      <c r="C376" s="42">
        <v>27</v>
      </c>
      <c r="D376" s="42">
        <v>0</v>
      </c>
      <c r="E376" s="42">
        <v>0</v>
      </c>
      <c r="F376" s="42">
        <f t="shared" si="73"/>
        <v>27</v>
      </c>
      <c r="G376" s="42">
        <v>0</v>
      </c>
      <c r="H376" s="42">
        <v>0</v>
      </c>
      <c r="I376" s="42">
        <v>0</v>
      </c>
      <c r="J376" s="42">
        <f t="shared" si="74"/>
        <v>0</v>
      </c>
      <c r="K376" s="42">
        <f t="shared" si="75"/>
        <v>27</v>
      </c>
      <c r="L376" s="42">
        <v>0</v>
      </c>
      <c r="M376" s="42"/>
      <c r="N376" s="42">
        <v>0</v>
      </c>
      <c r="O376" s="42" t="e">
        <f t="shared" si="76"/>
        <v>#DIV/0!</v>
      </c>
      <c r="P376" s="42">
        <v>0</v>
      </c>
    </row>
    <row r="377" spans="1:16" ht="24">
      <c r="A377" s="42" t="s">
        <v>62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63</v>
      </c>
      <c r="B378" s="42">
        <v>5</v>
      </c>
      <c r="C378" s="42">
        <v>47</v>
      </c>
      <c r="D378" s="42">
        <v>0</v>
      </c>
      <c r="E378" s="42">
        <v>0</v>
      </c>
      <c r="F378" s="42">
        <f t="shared" si="73"/>
        <v>47</v>
      </c>
      <c r="G378" s="42">
        <v>0</v>
      </c>
      <c r="H378" s="42">
        <v>0</v>
      </c>
      <c r="I378" s="42">
        <v>0</v>
      </c>
      <c r="J378" s="42">
        <f t="shared" si="74"/>
        <v>0</v>
      </c>
      <c r="K378" s="42">
        <f t="shared" si="75"/>
        <v>47</v>
      </c>
      <c r="L378" s="42">
        <v>0</v>
      </c>
      <c r="M378" s="42"/>
      <c r="N378" s="42">
        <v>0</v>
      </c>
      <c r="O378" s="42" t="e">
        <f t="shared" si="76"/>
        <v>#DIV/0!</v>
      </c>
      <c r="P378" s="42">
        <v>0</v>
      </c>
    </row>
    <row r="379" spans="1:16" ht="24">
      <c r="A379" s="42" t="s">
        <v>64</v>
      </c>
      <c r="B379" s="42">
        <v>4</v>
      </c>
      <c r="C379" s="42">
        <v>42</v>
      </c>
      <c r="D379" s="42">
        <v>0</v>
      </c>
      <c r="E379" s="42">
        <v>0</v>
      </c>
      <c r="F379" s="42">
        <f t="shared" si="73"/>
        <v>42</v>
      </c>
      <c r="G379" s="42">
        <v>0</v>
      </c>
      <c r="H379" s="42">
        <v>0</v>
      </c>
      <c r="I379" s="42">
        <v>0</v>
      </c>
      <c r="J379" s="42">
        <f t="shared" si="74"/>
        <v>0</v>
      </c>
      <c r="K379" s="42">
        <f t="shared" si="75"/>
        <v>42</v>
      </c>
      <c r="L379" s="42">
        <v>0</v>
      </c>
      <c r="M379" s="42"/>
      <c r="N379" s="42">
        <v>0</v>
      </c>
      <c r="O379" s="42" t="e">
        <f t="shared" si="76"/>
        <v>#DIV/0!</v>
      </c>
      <c r="P379" s="42">
        <v>0</v>
      </c>
    </row>
    <row r="380" spans="1:16" ht="24">
      <c r="A380" s="42" t="s">
        <v>65</v>
      </c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</row>
    <row r="381" spans="1:16" ht="24">
      <c r="A381" s="42" t="s">
        <v>66</v>
      </c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</row>
    <row r="382" spans="1:16" ht="24">
      <c r="A382" s="84" t="s">
        <v>23</v>
      </c>
      <c r="B382" s="85">
        <f>SUM(B374:B381)</f>
        <v>16</v>
      </c>
      <c r="C382" s="85">
        <f>SUM(C374:C381)</f>
        <v>175</v>
      </c>
      <c r="D382" s="85">
        <f>SUM(D374:D381)</f>
        <v>0</v>
      </c>
      <c r="E382" s="85">
        <f>SUM(E374:E381)</f>
        <v>0</v>
      </c>
      <c r="F382" s="86">
        <f t="shared" si="73"/>
        <v>175</v>
      </c>
      <c r="G382" s="85">
        <f>SUM(G374:G381)</f>
        <v>0</v>
      </c>
      <c r="H382" s="85">
        <f>SUM(H374:H381)</f>
        <v>0</v>
      </c>
      <c r="I382" s="85">
        <f>SUM(I374:I381)</f>
        <v>0</v>
      </c>
      <c r="J382" s="86">
        <f t="shared" si="74"/>
        <v>0</v>
      </c>
      <c r="K382" s="86">
        <f t="shared" si="75"/>
        <v>175</v>
      </c>
      <c r="L382" s="85">
        <f>SUM(L374:L381)</f>
        <v>0</v>
      </c>
      <c r="M382" s="85"/>
      <c r="N382" s="85">
        <f>SUM(N374:N381)</f>
        <v>0</v>
      </c>
      <c r="O382" s="86" t="e">
        <f t="shared" si="76"/>
        <v>#DIV/0!</v>
      </c>
      <c r="P382" s="85">
        <f>SUM(P374:P381)</f>
        <v>0</v>
      </c>
    </row>
    <row r="383" spans="1:16" ht="17.2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</row>
    <row r="384" spans="1:16" ht="24">
      <c r="A384" s="208" t="s">
        <v>115</v>
      </c>
      <c r="B384" s="209" t="s">
        <v>20</v>
      </c>
      <c r="C384" s="210" t="s">
        <v>40</v>
      </c>
      <c r="D384" s="211"/>
      <c r="E384" s="211"/>
      <c r="F384" s="212"/>
      <c r="G384" s="210" t="s">
        <v>41</v>
      </c>
      <c r="H384" s="211"/>
      <c r="I384" s="211"/>
      <c r="J384" s="212"/>
      <c r="K384" s="213" t="s">
        <v>42</v>
      </c>
      <c r="L384" s="213" t="s">
        <v>43</v>
      </c>
      <c r="M384" s="213" t="s">
        <v>44</v>
      </c>
      <c r="N384" s="213" t="s">
        <v>45</v>
      </c>
      <c r="O384" s="213" t="s">
        <v>46</v>
      </c>
      <c r="P384" s="205" t="s">
        <v>21</v>
      </c>
    </row>
    <row r="385" spans="1:16">
      <c r="A385" s="208"/>
      <c r="B385" s="209"/>
      <c r="C385" s="205" t="s">
        <v>47</v>
      </c>
      <c r="D385" s="205" t="s">
        <v>48</v>
      </c>
      <c r="E385" s="205" t="s">
        <v>49</v>
      </c>
      <c r="F385" s="205" t="s">
        <v>50</v>
      </c>
      <c r="G385" s="205" t="s">
        <v>51</v>
      </c>
      <c r="H385" s="205" t="s">
        <v>52</v>
      </c>
      <c r="I385" s="205" t="s">
        <v>49</v>
      </c>
      <c r="J385" s="205" t="s">
        <v>53</v>
      </c>
      <c r="K385" s="214"/>
      <c r="L385" s="214"/>
      <c r="M385" s="214"/>
      <c r="N385" s="214"/>
      <c r="O385" s="214"/>
      <c r="P385" s="206"/>
    </row>
    <row r="386" spans="1:16">
      <c r="A386" s="208"/>
      <c r="B386" s="209"/>
      <c r="C386" s="206"/>
      <c r="D386" s="206"/>
      <c r="E386" s="206"/>
      <c r="F386" s="206"/>
      <c r="G386" s="206"/>
      <c r="H386" s="206"/>
      <c r="I386" s="206"/>
      <c r="J386" s="206"/>
      <c r="K386" s="214"/>
      <c r="L386" s="214"/>
      <c r="M386" s="214"/>
      <c r="N386" s="214"/>
      <c r="O386" s="214"/>
      <c r="P386" s="206"/>
    </row>
    <row r="387" spans="1:16">
      <c r="A387" s="208"/>
      <c r="B387" s="209"/>
      <c r="C387" s="207"/>
      <c r="D387" s="207"/>
      <c r="E387" s="207"/>
      <c r="F387" s="207"/>
      <c r="G387" s="207"/>
      <c r="H387" s="207"/>
      <c r="I387" s="207"/>
      <c r="J387" s="207"/>
      <c r="K387" s="215"/>
      <c r="L387" s="215"/>
      <c r="M387" s="215"/>
      <c r="N387" s="215"/>
      <c r="O387" s="215"/>
      <c r="P387" s="207"/>
    </row>
    <row r="388" spans="1:16" ht="24">
      <c r="A388" s="42" t="s">
        <v>54</v>
      </c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81"/>
      <c r="M388" s="81"/>
      <c r="N388" s="81"/>
      <c r="O388" s="81"/>
      <c r="P388" s="81"/>
    </row>
    <row r="389" spans="1:16" ht="24">
      <c r="A389" s="42" t="s">
        <v>55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81"/>
      <c r="M389" s="81"/>
      <c r="N389" s="81"/>
      <c r="O389" s="81"/>
      <c r="P389" s="81"/>
    </row>
    <row r="390" spans="1:16" ht="24">
      <c r="A390" s="42" t="s">
        <v>56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81"/>
      <c r="M390" s="81"/>
      <c r="N390" s="81"/>
      <c r="O390" s="81"/>
      <c r="P390" s="81"/>
    </row>
    <row r="391" spans="1:16" ht="24">
      <c r="A391" s="42" t="s">
        <v>57</v>
      </c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81"/>
      <c r="M391" s="81"/>
      <c r="N391" s="81"/>
      <c r="O391" s="81"/>
      <c r="P391" s="81"/>
    </row>
    <row r="392" spans="1:16" ht="24">
      <c r="A392" s="42" t="s">
        <v>58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81"/>
      <c r="M392" s="81"/>
      <c r="N392" s="81"/>
      <c r="O392" s="81"/>
      <c r="P392" s="81"/>
    </row>
    <row r="393" spans="1:16" ht="24">
      <c r="A393" s="42" t="s">
        <v>59</v>
      </c>
      <c r="B393" s="42"/>
      <c r="C393" s="42"/>
      <c r="D393" s="42">
        <v>0</v>
      </c>
      <c r="E393" s="42">
        <v>0</v>
      </c>
      <c r="F393" s="42">
        <f>C393+D393+E393</f>
        <v>0</v>
      </c>
      <c r="G393" s="42">
        <v>0</v>
      </c>
      <c r="H393" s="42">
        <v>0</v>
      </c>
      <c r="I393" s="42">
        <v>0</v>
      </c>
      <c r="J393" s="42">
        <f>G393-H393-I393</f>
        <v>0</v>
      </c>
      <c r="K393" s="42">
        <f>F393+J393</f>
        <v>0</v>
      </c>
      <c r="L393" s="42">
        <v>0</v>
      </c>
      <c r="M393" s="42"/>
      <c r="N393" s="42">
        <v>0</v>
      </c>
      <c r="O393" s="42" t="e">
        <f>N393/L393</f>
        <v>#DIV/0!</v>
      </c>
      <c r="P393" s="42">
        <v>0</v>
      </c>
    </row>
    <row r="394" spans="1:16" ht="24">
      <c r="A394" s="42" t="s">
        <v>60</v>
      </c>
      <c r="B394" s="42"/>
      <c r="C394" s="42"/>
      <c r="D394" s="42">
        <v>0</v>
      </c>
      <c r="E394" s="42">
        <v>0</v>
      </c>
      <c r="F394" s="42">
        <f t="shared" ref="F394:F396" si="77">C394+D394+E394</f>
        <v>0</v>
      </c>
      <c r="G394" s="42">
        <v>0</v>
      </c>
      <c r="H394" s="42">
        <v>0</v>
      </c>
      <c r="I394" s="42">
        <v>0</v>
      </c>
      <c r="J394" s="42">
        <f t="shared" ref="J394:J395" si="78">G394-H394-I394</f>
        <v>0</v>
      </c>
      <c r="K394" s="42">
        <f t="shared" ref="K394:K396" si="79">F394+J394</f>
        <v>0</v>
      </c>
      <c r="L394" s="42">
        <v>0</v>
      </c>
      <c r="M394" s="42"/>
      <c r="N394" s="42">
        <v>0</v>
      </c>
      <c r="O394" s="42" t="e">
        <f t="shared" ref="O394:O395" si="80">N394/L394</f>
        <v>#DIV/0!</v>
      </c>
      <c r="P394" s="42">
        <v>0</v>
      </c>
    </row>
    <row r="395" spans="1:16" ht="24">
      <c r="A395" s="42" t="s">
        <v>61</v>
      </c>
      <c r="B395" s="47">
        <v>2</v>
      </c>
      <c r="C395" s="47">
        <v>5</v>
      </c>
      <c r="D395" s="47">
        <v>0</v>
      </c>
      <c r="E395" s="47">
        <v>0</v>
      </c>
      <c r="F395" s="47">
        <f t="shared" si="77"/>
        <v>5</v>
      </c>
      <c r="G395" s="42">
        <v>0</v>
      </c>
      <c r="H395" s="42">
        <v>0</v>
      </c>
      <c r="I395" s="42">
        <v>0</v>
      </c>
      <c r="J395" s="42">
        <f t="shared" si="78"/>
        <v>0</v>
      </c>
      <c r="K395" s="42">
        <f t="shared" si="79"/>
        <v>5</v>
      </c>
      <c r="L395" s="42">
        <v>0</v>
      </c>
      <c r="M395" s="42"/>
      <c r="N395" s="42">
        <v>0</v>
      </c>
      <c r="O395" s="42" t="e">
        <f t="shared" si="80"/>
        <v>#DIV/0!</v>
      </c>
      <c r="P395" s="42">
        <v>0</v>
      </c>
    </row>
    <row r="396" spans="1:16" ht="24">
      <c r="A396" s="42" t="s">
        <v>62</v>
      </c>
      <c r="B396" s="42">
        <v>1</v>
      </c>
      <c r="C396" s="42">
        <v>1</v>
      </c>
      <c r="D396" s="42">
        <v>0</v>
      </c>
      <c r="E396" s="42"/>
      <c r="F396" s="47">
        <f t="shared" si="77"/>
        <v>1</v>
      </c>
      <c r="G396" s="42"/>
      <c r="H396" s="42"/>
      <c r="I396" s="42"/>
      <c r="J396" s="42"/>
      <c r="K396" s="42">
        <f t="shared" si="79"/>
        <v>1</v>
      </c>
      <c r="L396" s="42"/>
      <c r="M396" s="42"/>
      <c r="N396" s="42"/>
      <c r="O396" s="42"/>
      <c r="P396" s="42"/>
    </row>
    <row r="397" spans="1:16" ht="24">
      <c r="A397" s="42" t="s">
        <v>63</v>
      </c>
      <c r="B397" s="42"/>
      <c r="C397" s="42"/>
      <c r="D397" s="42">
        <v>0</v>
      </c>
      <c r="E397" s="42">
        <v>0</v>
      </c>
      <c r="F397" s="42">
        <f t="shared" ref="F397:F398" si="81">C397+D397+E397</f>
        <v>0</v>
      </c>
      <c r="G397" s="42">
        <v>0</v>
      </c>
      <c r="H397" s="42">
        <v>0</v>
      </c>
      <c r="I397" s="42">
        <v>0</v>
      </c>
      <c r="J397" s="42">
        <f t="shared" ref="J397:J398" si="82">G397-H397-I397</f>
        <v>0</v>
      </c>
      <c r="K397" s="42">
        <f t="shared" ref="K397:K398" si="83">F397+J397</f>
        <v>0</v>
      </c>
      <c r="L397" s="42">
        <v>0</v>
      </c>
      <c r="M397" s="42"/>
      <c r="N397" s="42">
        <v>0</v>
      </c>
      <c r="O397" s="42" t="e">
        <f t="shared" ref="O397:O398" si="84">N397/L397</f>
        <v>#DIV/0!</v>
      </c>
      <c r="P397" s="42">
        <v>0</v>
      </c>
    </row>
    <row r="398" spans="1:16" ht="24">
      <c r="A398" s="42" t="s">
        <v>64</v>
      </c>
      <c r="B398" s="42"/>
      <c r="C398" s="42"/>
      <c r="D398" s="42">
        <v>0</v>
      </c>
      <c r="E398" s="42">
        <v>0</v>
      </c>
      <c r="F398" s="42">
        <f t="shared" si="81"/>
        <v>0</v>
      </c>
      <c r="G398" s="42">
        <v>0</v>
      </c>
      <c r="H398" s="42">
        <v>0</v>
      </c>
      <c r="I398" s="42">
        <v>0</v>
      </c>
      <c r="J398" s="42">
        <f t="shared" si="82"/>
        <v>0</v>
      </c>
      <c r="K398" s="42">
        <f t="shared" si="83"/>
        <v>0</v>
      </c>
      <c r="L398" s="42">
        <v>0</v>
      </c>
      <c r="M398" s="42"/>
      <c r="N398" s="42">
        <v>0</v>
      </c>
      <c r="O398" s="42" t="e">
        <f t="shared" si="84"/>
        <v>#DIV/0!</v>
      </c>
      <c r="P398" s="42">
        <v>0</v>
      </c>
    </row>
    <row r="399" spans="1:16" ht="24">
      <c r="A399" s="42" t="s">
        <v>65</v>
      </c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</row>
    <row r="400" spans="1:16" ht="24">
      <c r="A400" s="42" t="s">
        <v>66</v>
      </c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</row>
    <row r="401" spans="1:16" ht="24">
      <c r="A401" s="84" t="s">
        <v>23</v>
      </c>
      <c r="B401" s="85">
        <f>SUM(B393:B400)</f>
        <v>3</v>
      </c>
      <c r="C401" s="85">
        <f>SUM(C393:C400)</f>
        <v>6</v>
      </c>
      <c r="D401" s="85">
        <f>SUM(D393:D400)</f>
        <v>0</v>
      </c>
      <c r="E401" s="85">
        <f>SUM(E393:E400)</f>
        <v>0</v>
      </c>
      <c r="F401" s="86">
        <f t="shared" ref="F401" si="85">C401+D401+E401</f>
        <v>6</v>
      </c>
      <c r="G401" s="85">
        <f>SUM(G393:G400)</f>
        <v>0</v>
      </c>
      <c r="H401" s="85">
        <f>SUM(H393:H400)</f>
        <v>0</v>
      </c>
      <c r="I401" s="85">
        <f>SUM(I393:I400)</f>
        <v>0</v>
      </c>
      <c r="J401" s="86">
        <f t="shared" ref="J401" si="86">G401-H401-I401</f>
        <v>0</v>
      </c>
      <c r="K401" s="86">
        <f t="shared" ref="K401" si="87">F401+J401</f>
        <v>6</v>
      </c>
      <c r="L401" s="85">
        <f>SUM(L393:L400)</f>
        <v>0</v>
      </c>
      <c r="M401" s="85"/>
      <c r="N401" s="85">
        <f>SUM(N393:N400)</f>
        <v>0</v>
      </c>
      <c r="O401" s="86" t="e">
        <f t="shared" ref="O401" si="88">N401/L401</f>
        <v>#DIV/0!</v>
      </c>
      <c r="P401" s="85">
        <f>SUM(P393:P400)</f>
        <v>0</v>
      </c>
    </row>
    <row r="402" spans="1:16" ht="17.2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</row>
    <row r="403" spans="1:16" ht="24">
      <c r="A403" s="208" t="s">
        <v>6</v>
      </c>
      <c r="B403" s="209" t="s">
        <v>20</v>
      </c>
      <c r="C403" s="210" t="s">
        <v>40</v>
      </c>
      <c r="D403" s="211"/>
      <c r="E403" s="211"/>
      <c r="F403" s="212"/>
      <c r="G403" s="210" t="s">
        <v>41</v>
      </c>
      <c r="H403" s="211"/>
      <c r="I403" s="211"/>
      <c r="J403" s="212"/>
      <c r="K403" s="213" t="s">
        <v>42</v>
      </c>
      <c r="L403" s="213" t="s">
        <v>43</v>
      </c>
      <c r="M403" s="213" t="s">
        <v>44</v>
      </c>
      <c r="N403" s="213" t="s">
        <v>45</v>
      </c>
      <c r="O403" s="213" t="s">
        <v>46</v>
      </c>
      <c r="P403" s="205" t="s">
        <v>21</v>
      </c>
    </row>
    <row r="404" spans="1:16">
      <c r="A404" s="208"/>
      <c r="B404" s="209"/>
      <c r="C404" s="205" t="s">
        <v>47</v>
      </c>
      <c r="D404" s="205" t="s">
        <v>48</v>
      </c>
      <c r="E404" s="205" t="s">
        <v>49</v>
      </c>
      <c r="F404" s="205" t="s">
        <v>50</v>
      </c>
      <c r="G404" s="205" t="s">
        <v>51</v>
      </c>
      <c r="H404" s="205" t="s">
        <v>52</v>
      </c>
      <c r="I404" s="205" t="s">
        <v>49</v>
      </c>
      <c r="J404" s="205" t="s">
        <v>53</v>
      </c>
      <c r="K404" s="214"/>
      <c r="L404" s="214"/>
      <c r="M404" s="214"/>
      <c r="N404" s="214"/>
      <c r="O404" s="214"/>
      <c r="P404" s="206"/>
    </row>
    <row r="405" spans="1:16">
      <c r="A405" s="208"/>
      <c r="B405" s="209"/>
      <c r="C405" s="206"/>
      <c r="D405" s="206"/>
      <c r="E405" s="206"/>
      <c r="F405" s="206"/>
      <c r="G405" s="206"/>
      <c r="H405" s="206"/>
      <c r="I405" s="206"/>
      <c r="J405" s="206"/>
      <c r="K405" s="214"/>
      <c r="L405" s="214"/>
      <c r="M405" s="214"/>
      <c r="N405" s="214"/>
      <c r="O405" s="214"/>
      <c r="P405" s="206"/>
    </row>
    <row r="406" spans="1:16">
      <c r="A406" s="208"/>
      <c r="B406" s="209"/>
      <c r="C406" s="207"/>
      <c r="D406" s="207"/>
      <c r="E406" s="207"/>
      <c r="F406" s="207"/>
      <c r="G406" s="207"/>
      <c r="H406" s="207"/>
      <c r="I406" s="207"/>
      <c r="J406" s="207"/>
      <c r="K406" s="215"/>
      <c r="L406" s="215"/>
      <c r="M406" s="215"/>
      <c r="N406" s="215"/>
      <c r="O406" s="215"/>
      <c r="P406" s="207"/>
    </row>
    <row r="407" spans="1:16" ht="24">
      <c r="A407" s="42" t="s">
        <v>54</v>
      </c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81"/>
      <c r="M407" s="81"/>
      <c r="N407" s="81"/>
      <c r="O407" s="81"/>
      <c r="P407" s="81"/>
    </row>
    <row r="408" spans="1:16" ht="24">
      <c r="A408" s="42" t="s">
        <v>55</v>
      </c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81"/>
      <c r="M408" s="81"/>
      <c r="N408" s="81"/>
      <c r="O408" s="81"/>
      <c r="P408" s="81"/>
    </row>
    <row r="409" spans="1:16" ht="24">
      <c r="A409" s="42" t="s">
        <v>56</v>
      </c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81"/>
      <c r="M409" s="81"/>
      <c r="N409" s="81"/>
      <c r="O409" s="81"/>
      <c r="P409" s="81"/>
    </row>
    <row r="410" spans="1:16" ht="24">
      <c r="A410" s="42" t="s">
        <v>57</v>
      </c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81"/>
      <c r="M410" s="81"/>
      <c r="N410" s="81"/>
      <c r="O410" s="81"/>
      <c r="P410" s="81"/>
    </row>
    <row r="411" spans="1:16" ht="24">
      <c r="A411" s="42" t="s">
        <v>58</v>
      </c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81"/>
      <c r="M411" s="81"/>
      <c r="N411" s="81"/>
      <c r="O411" s="81"/>
      <c r="P411" s="81"/>
    </row>
    <row r="412" spans="1:16" ht="24">
      <c r="A412" s="42" t="s">
        <v>59</v>
      </c>
      <c r="B412" s="42">
        <v>15</v>
      </c>
      <c r="C412" s="42">
        <v>8</v>
      </c>
      <c r="D412" s="42">
        <v>0</v>
      </c>
      <c r="E412" s="42">
        <v>0</v>
      </c>
      <c r="F412" s="42">
        <f>C412+D412+E412</f>
        <v>8</v>
      </c>
      <c r="G412" s="42">
        <v>10</v>
      </c>
      <c r="H412" s="42">
        <v>0</v>
      </c>
      <c r="I412" s="42">
        <v>0</v>
      </c>
      <c r="J412" s="42">
        <f>G412-H412-I412</f>
        <v>10</v>
      </c>
      <c r="K412" s="42">
        <f>F412+J412</f>
        <v>18</v>
      </c>
      <c r="L412" s="42">
        <v>0</v>
      </c>
      <c r="M412" s="42"/>
      <c r="N412" s="43">
        <f>L412*O412</f>
        <v>0</v>
      </c>
      <c r="O412" s="42">
        <v>0</v>
      </c>
      <c r="P412" s="43">
        <v>0</v>
      </c>
    </row>
    <row r="413" spans="1:16" ht="24">
      <c r="A413" s="42" t="s">
        <v>60</v>
      </c>
      <c r="B413" s="42"/>
      <c r="C413" s="42">
        <v>0</v>
      </c>
      <c r="D413" s="42">
        <v>0</v>
      </c>
      <c r="E413" s="42">
        <v>0</v>
      </c>
      <c r="F413" s="42">
        <f t="shared" ref="F413:F414" si="89">C413+D413+E413</f>
        <v>0</v>
      </c>
      <c r="G413" s="42">
        <v>0</v>
      </c>
      <c r="H413" s="42">
        <v>0</v>
      </c>
      <c r="I413" s="42">
        <v>0</v>
      </c>
      <c r="J413" s="42">
        <f t="shared" ref="J413:J414" si="90">G413-H413-I413</f>
        <v>0</v>
      </c>
      <c r="K413" s="42">
        <f t="shared" ref="K413:K414" si="91">F413+J413</f>
        <v>0</v>
      </c>
      <c r="L413" s="42">
        <v>0</v>
      </c>
      <c r="M413" s="42"/>
      <c r="N413" s="42">
        <f t="shared" ref="N413:N419" si="92">L413*O413</f>
        <v>0</v>
      </c>
      <c r="O413" s="42">
        <v>0</v>
      </c>
      <c r="P413" s="42">
        <v>0</v>
      </c>
    </row>
    <row r="414" spans="1:16" ht="24">
      <c r="A414" s="42" t="s">
        <v>61</v>
      </c>
      <c r="B414" s="47">
        <v>33</v>
      </c>
      <c r="C414" s="47">
        <v>120</v>
      </c>
      <c r="D414" s="47">
        <v>0</v>
      </c>
      <c r="E414" s="47">
        <v>0</v>
      </c>
      <c r="F414" s="47">
        <f t="shared" si="89"/>
        <v>120</v>
      </c>
      <c r="G414" s="42">
        <v>20</v>
      </c>
      <c r="H414" s="42">
        <v>0</v>
      </c>
      <c r="I414" s="42"/>
      <c r="J414" s="42">
        <f t="shared" si="90"/>
        <v>20</v>
      </c>
      <c r="K414" s="42">
        <f t="shared" si="91"/>
        <v>140</v>
      </c>
      <c r="L414" s="42">
        <v>0</v>
      </c>
      <c r="M414" s="42"/>
      <c r="N414" s="43">
        <f t="shared" si="92"/>
        <v>0</v>
      </c>
      <c r="O414" s="42">
        <v>0</v>
      </c>
      <c r="P414" s="43">
        <v>0</v>
      </c>
    </row>
    <row r="415" spans="1:16" ht="24">
      <c r="A415" s="42" t="s">
        <v>62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>
        <f t="shared" si="92"/>
        <v>0</v>
      </c>
      <c r="O415" s="42"/>
      <c r="P415" s="42"/>
    </row>
    <row r="416" spans="1:16" ht="24">
      <c r="A416" s="42" t="s">
        <v>63</v>
      </c>
      <c r="B416" s="42"/>
      <c r="C416" s="42">
        <v>0</v>
      </c>
      <c r="D416" s="42">
        <v>0</v>
      </c>
      <c r="E416" s="42">
        <v>0</v>
      </c>
      <c r="F416" s="42">
        <f t="shared" ref="F416:F417" si="93">C416+D416+E416</f>
        <v>0</v>
      </c>
      <c r="G416" s="42">
        <v>0</v>
      </c>
      <c r="H416" s="42">
        <v>0</v>
      </c>
      <c r="I416" s="42">
        <v>0</v>
      </c>
      <c r="J416" s="42">
        <f t="shared" ref="J416:J417" si="94">G416-H416-I416</f>
        <v>0</v>
      </c>
      <c r="K416" s="42">
        <f t="shared" ref="K416:K417" si="95">F416+J416</f>
        <v>0</v>
      </c>
      <c r="L416" s="42">
        <v>0</v>
      </c>
      <c r="M416" s="42"/>
      <c r="N416" s="42">
        <v>0</v>
      </c>
      <c r="O416" s="42">
        <v>0</v>
      </c>
      <c r="P416" s="42">
        <v>0</v>
      </c>
    </row>
    <row r="417" spans="1:16" ht="24">
      <c r="A417" s="42" t="s">
        <v>64</v>
      </c>
      <c r="B417" s="42"/>
      <c r="C417" s="42">
        <v>0</v>
      </c>
      <c r="D417" s="42">
        <v>0</v>
      </c>
      <c r="E417" s="42">
        <v>0</v>
      </c>
      <c r="F417" s="42">
        <f t="shared" si="93"/>
        <v>0</v>
      </c>
      <c r="G417" s="42">
        <v>0</v>
      </c>
      <c r="H417" s="42">
        <v>0</v>
      </c>
      <c r="I417" s="42">
        <v>0</v>
      </c>
      <c r="J417" s="42">
        <f t="shared" si="94"/>
        <v>0</v>
      </c>
      <c r="K417" s="42">
        <f t="shared" si="95"/>
        <v>0</v>
      </c>
      <c r="L417" s="42">
        <v>0</v>
      </c>
      <c r="M417" s="42"/>
      <c r="N417" s="42">
        <v>0</v>
      </c>
      <c r="O417" s="42">
        <v>0</v>
      </c>
      <c r="P417" s="42">
        <v>0</v>
      </c>
    </row>
    <row r="418" spans="1:16" ht="24">
      <c r="A418" s="42" t="s">
        <v>65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>
        <f t="shared" si="92"/>
        <v>0</v>
      </c>
      <c r="O418" s="42"/>
      <c r="P418" s="42"/>
    </row>
    <row r="419" spans="1:16" ht="24">
      <c r="A419" s="42" t="s">
        <v>66</v>
      </c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>
        <f t="shared" si="92"/>
        <v>0</v>
      </c>
      <c r="O419" s="42"/>
      <c r="P419" s="42"/>
    </row>
    <row r="420" spans="1:16" ht="24">
      <c r="A420" s="84" t="s">
        <v>23</v>
      </c>
      <c r="B420" s="85">
        <f>SUM(B412:B419)</f>
        <v>48</v>
      </c>
      <c r="C420" s="85">
        <f>SUM(C412:C419)</f>
        <v>128</v>
      </c>
      <c r="D420" s="85">
        <f>SUM(D412:D419)</f>
        <v>0</v>
      </c>
      <c r="E420" s="85">
        <f>SUM(E412:E419)</f>
        <v>0</v>
      </c>
      <c r="F420" s="86">
        <f t="shared" ref="F420" si="96">C420+D420+E420</f>
        <v>128</v>
      </c>
      <c r="G420" s="85">
        <f>SUM(G412:G419)</f>
        <v>30</v>
      </c>
      <c r="H420" s="85">
        <f>SUM(H412:H419)</f>
        <v>0</v>
      </c>
      <c r="I420" s="85">
        <f>SUM(I412:I419)</f>
        <v>0</v>
      </c>
      <c r="J420" s="86">
        <f t="shared" ref="J420" si="97">G420-H420-I420</f>
        <v>30</v>
      </c>
      <c r="K420" s="86">
        <f t="shared" ref="K420" si="98">F420+J420</f>
        <v>158</v>
      </c>
      <c r="L420" s="85">
        <f>SUM(L412:L419)</f>
        <v>0</v>
      </c>
      <c r="M420" s="85"/>
      <c r="N420" s="92">
        <f>SUM(N412:N419)</f>
        <v>0</v>
      </c>
      <c r="O420" s="86" t="e">
        <f t="shared" ref="O420" si="99">N420/L420</f>
        <v>#DIV/0!</v>
      </c>
      <c r="P420" s="92">
        <f>SUM(P412:P419)/2</f>
        <v>0</v>
      </c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17.2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</row>
    <row r="423" spans="1:16" ht="24">
      <c r="A423" s="208" t="s">
        <v>119</v>
      </c>
      <c r="B423" s="209" t="s">
        <v>20</v>
      </c>
      <c r="C423" s="210" t="s">
        <v>40</v>
      </c>
      <c r="D423" s="211"/>
      <c r="E423" s="211"/>
      <c r="F423" s="212"/>
      <c r="G423" s="210" t="s">
        <v>41</v>
      </c>
      <c r="H423" s="211"/>
      <c r="I423" s="211"/>
      <c r="J423" s="212"/>
      <c r="K423" s="213" t="s">
        <v>42</v>
      </c>
      <c r="L423" s="213" t="s">
        <v>43</v>
      </c>
      <c r="M423" s="213" t="s">
        <v>44</v>
      </c>
      <c r="N423" s="213" t="s">
        <v>45</v>
      </c>
      <c r="O423" s="213" t="s">
        <v>46</v>
      </c>
      <c r="P423" s="205" t="s">
        <v>21</v>
      </c>
    </row>
    <row r="424" spans="1:16">
      <c r="A424" s="208"/>
      <c r="B424" s="209"/>
      <c r="C424" s="205" t="s">
        <v>47</v>
      </c>
      <c r="D424" s="205" t="s">
        <v>48</v>
      </c>
      <c r="E424" s="205" t="s">
        <v>49</v>
      </c>
      <c r="F424" s="205" t="s">
        <v>50</v>
      </c>
      <c r="G424" s="205" t="s">
        <v>51</v>
      </c>
      <c r="H424" s="205" t="s">
        <v>52</v>
      </c>
      <c r="I424" s="205" t="s">
        <v>49</v>
      </c>
      <c r="J424" s="205" t="s">
        <v>53</v>
      </c>
      <c r="K424" s="214"/>
      <c r="L424" s="214"/>
      <c r="M424" s="214"/>
      <c r="N424" s="214"/>
      <c r="O424" s="214"/>
      <c r="P424" s="206"/>
    </row>
    <row r="425" spans="1:16">
      <c r="A425" s="208"/>
      <c r="B425" s="209"/>
      <c r="C425" s="206"/>
      <c r="D425" s="206"/>
      <c r="E425" s="206"/>
      <c r="F425" s="206"/>
      <c r="G425" s="206"/>
      <c r="H425" s="206"/>
      <c r="I425" s="206"/>
      <c r="J425" s="206"/>
      <c r="K425" s="214"/>
      <c r="L425" s="214"/>
      <c r="M425" s="214"/>
      <c r="N425" s="214"/>
      <c r="O425" s="214"/>
      <c r="P425" s="206"/>
    </row>
    <row r="426" spans="1:16">
      <c r="A426" s="208"/>
      <c r="B426" s="209"/>
      <c r="C426" s="207"/>
      <c r="D426" s="207"/>
      <c r="E426" s="207"/>
      <c r="F426" s="207"/>
      <c r="G426" s="207"/>
      <c r="H426" s="207"/>
      <c r="I426" s="207"/>
      <c r="J426" s="207"/>
      <c r="K426" s="215"/>
      <c r="L426" s="215"/>
      <c r="M426" s="215"/>
      <c r="N426" s="215"/>
      <c r="O426" s="215"/>
      <c r="P426" s="207"/>
    </row>
    <row r="427" spans="1:16" ht="24">
      <c r="A427" s="42" t="s">
        <v>54</v>
      </c>
      <c r="B427" s="42"/>
      <c r="C427" s="42"/>
      <c r="D427" s="42"/>
      <c r="E427" s="42"/>
      <c r="F427" s="42">
        <f t="shared" ref="F427:F431" si="100">C427+D427+E427</f>
        <v>0</v>
      </c>
      <c r="G427" s="42"/>
      <c r="H427" s="42"/>
      <c r="I427" s="42"/>
      <c r="J427" s="42"/>
      <c r="K427" s="42"/>
      <c r="L427" s="81"/>
      <c r="M427" s="81"/>
      <c r="N427" s="81"/>
      <c r="O427" s="81"/>
      <c r="P427" s="81"/>
    </row>
    <row r="428" spans="1:16" ht="24">
      <c r="A428" s="42" t="s">
        <v>55</v>
      </c>
      <c r="B428" s="42"/>
      <c r="C428" s="42"/>
      <c r="D428" s="42"/>
      <c r="E428" s="42"/>
      <c r="F428" s="42">
        <f t="shared" si="100"/>
        <v>0</v>
      </c>
      <c r="G428" s="42"/>
      <c r="H428" s="42"/>
      <c r="I428" s="42"/>
      <c r="J428" s="42"/>
      <c r="K428" s="42"/>
      <c r="L428" s="81"/>
      <c r="M428" s="81"/>
      <c r="N428" s="81"/>
      <c r="O428" s="81"/>
      <c r="P428" s="81"/>
    </row>
    <row r="429" spans="1:16" ht="24">
      <c r="A429" s="42" t="s">
        <v>56</v>
      </c>
      <c r="B429" s="42"/>
      <c r="C429" s="42"/>
      <c r="D429" s="42"/>
      <c r="E429" s="42"/>
      <c r="F429" s="42">
        <f t="shared" si="100"/>
        <v>0</v>
      </c>
      <c r="G429" s="42"/>
      <c r="H429" s="42"/>
      <c r="I429" s="42"/>
      <c r="J429" s="42"/>
      <c r="K429" s="42"/>
      <c r="L429" s="81"/>
      <c r="M429" s="81"/>
      <c r="N429" s="81"/>
      <c r="O429" s="81"/>
      <c r="P429" s="81"/>
    </row>
    <row r="430" spans="1:16" ht="24">
      <c r="A430" s="42" t="s">
        <v>57</v>
      </c>
      <c r="B430" s="42"/>
      <c r="C430" s="42"/>
      <c r="D430" s="42"/>
      <c r="E430" s="42"/>
      <c r="F430" s="42">
        <f t="shared" si="100"/>
        <v>0</v>
      </c>
      <c r="G430" s="42"/>
      <c r="H430" s="42"/>
      <c r="I430" s="42"/>
      <c r="J430" s="42"/>
      <c r="K430" s="42"/>
      <c r="L430" s="81"/>
      <c r="M430" s="81"/>
      <c r="N430" s="81"/>
      <c r="O430" s="81"/>
      <c r="P430" s="81"/>
    </row>
    <row r="431" spans="1:16" ht="24">
      <c r="A431" s="42" t="s">
        <v>58</v>
      </c>
      <c r="B431" s="42">
        <v>15</v>
      </c>
      <c r="C431" s="42">
        <v>120</v>
      </c>
      <c r="D431" s="42">
        <v>0</v>
      </c>
      <c r="E431" s="42"/>
      <c r="F431" s="42">
        <f t="shared" si="100"/>
        <v>120</v>
      </c>
      <c r="G431" s="42"/>
      <c r="H431" s="42"/>
      <c r="I431" s="42"/>
      <c r="J431" s="42">
        <f>G431-H431-I431</f>
        <v>0</v>
      </c>
      <c r="K431" s="42">
        <f>F431+J431</f>
        <v>120</v>
      </c>
      <c r="L431" s="81"/>
      <c r="M431" s="81"/>
      <c r="N431" s="81"/>
      <c r="O431" s="81" t="e">
        <f>N431/L431</f>
        <v>#DIV/0!</v>
      </c>
      <c r="P431" s="81"/>
    </row>
    <row r="432" spans="1:16" ht="24">
      <c r="A432" s="42" t="s">
        <v>59</v>
      </c>
      <c r="B432" s="42">
        <v>8</v>
      </c>
      <c r="C432" s="42">
        <v>103</v>
      </c>
      <c r="D432" s="42">
        <v>0</v>
      </c>
      <c r="E432" s="42"/>
      <c r="F432" s="42">
        <f>C432+D432+E432</f>
        <v>103</v>
      </c>
      <c r="G432" s="42"/>
      <c r="H432" s="42"/>
      <c r="I432" s="42"/>
      <c r="J432" s="42">
        <f>G432-H432-I432</f>
        <v>0</v>
      </c>
      <c r="K432" s="42">
        <f>F432+J432</f>
        <v>103</v>
      </c>
      <c r="L432" s="81">
        <v>0</v>
      </c>
      <c r="M432" s="81"/>
      <c r="N432" s="81">
        <v>0</v>
      </c>
      <c r="O432" s="81" t="e">
        <f>N432/L432</f>
        <v>#DIV/0!</v>
      </c>
      <c r="P432" s="81">
        <v>0</v>
      </c>
    </row>
    <row r="433" spans="1:16" ht="24">
      <c r="A433" s="42" t="s">
        <v>60</v>
      </c>
      <c r="B433" s="42"/>
      <c r="C433" s="42"/>
      <c r="D433" s="42"/>
      <c r="E433" s="42"/>
      <c r="F433" s="42">
        <f t="shared" ref="F433:F434" si="101">C433+D433+E433</f>
        <v>0</v>
      </c>
      <c r="G433" s="42"/>
      <c r="H433" s="42"/>
      <c r="I433" s="42"/>
      <c r="J433" s="42">
        <f t="shared" ref="J433:J434" si="102">G433-H433-I433</f>
        <v>0</v>
      </c>
      <c r="K433" s="42">
        <f t="shared" ref="K433:K434" si="103">F433+J433</f>
        <v>0</v>
      </c>
      <c r="L433" s="81">
        <v>0</v>
      </c>
      <c r="M433" s="81"/>
      <c r="N433" s="81">
        <v>0</v>
      </c>
      <c r="O433" s="81" t="e">
        <f t="shared" ref="O433:O434" si="104">N433/L433</f>
        <v>#DIV/0!</v>
      </c>
      <c r="P433" s="81">
        <v>0</v>
      </c>
    </row>
    <row r="434" spans="1:16" ht="24">
      <c r="A434" s="42" t="s">
        <v>61</v>
      </c>
      <c r="B434" s="47">
        <v>5</v>
      </c>
      <c r="C434" s="47">
        <v>78</v>
      </c>
      <c r="D434" s="47">
        <v>0</v>
      </c>
      <c r="E434" s="47"/>
      <c r="F434" s="47">
        <f t="shared" si="101"/>
        <v>78</v>
      </c>
      <c r="G434" s="42"/>
      <c r="H434" s="42"/>
      <c r="I434" s="42"/>
      <c r="J434" s="42">
        <f t="shared" si="102"/>
        <v>0</v>
      </c>
      <c r="K434" s="42">
        <f t="shared" si="103"/>
        <v>78</v>
      </c>
      <c r="L434" s="81">
        <v>0</v>
      </c>
      <c r="M434" s="81"/>
      <c r="N434" s="81">
        <v>0</v>
      </c>
      <c r="O434" s="81" t="e">
        <f t="shared" si="104"/>
        <v>#DIV/0!</v>
      </c>
      <c r="P434" s="81">
        <v>0</v>
      </c>
    </row>
    <row r="435" spans="1:16" ht="24">
      <c r="A435" s="42" t="s">
        <v>62</v>
      </c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81"/>
      <c r="M435" s="81"/>
      <c r="N435" s="81"/>
      <c r="O435" s="81"/>
      <c r="P435" s="81"/>
    </row>
    <row r="436" spans="1:16" ht="24">
      <c r="A436" s="42" t="s">
        <v>63</v>
      </c>
      <c r="B436" s="42"/>
      <c r="C436" s="42"/>
      <c r="D436" s="42"/>
      <c r="E436" s="42"/>
      <c r="F436" s="42">
        <f t="shared" ref="F436:F437" si="105">C436+D436+E436</f>
        <v>0</v>
      </c>
      <c r="G436" s="42"/>
      <c r="H436" s="42"/>
      <c r="I436" s="42"/>
      <c r="J436" s="42">
        <f t="shared" ref="J436:J437" si="106">G436-H436-I436</f>
        <v>0</v>
      </c>
      <c r="K436" s="42">
        <f t="shared" ref="K436:K437" si="107">F436+J436</f>
        <v>0</v>
      </c>
      <c r="L436" s="81">
        <v>0</v>
      </c>
      <c r="M436" s="81"/>
      <c r="N436" s="81">
        <v>0</v>
      </c>
      <c r="O436" s="81" t="e">
        <f t="shared" ref="O436:O437" si="108">N436/L436</f>
        <v>#DIV/0!</v>
      </c>
      <c r="P436" s="81">
        <v>0</v>
      </c>
    </row>
    <row r="437" spans="1:16" ht="24">
      <c r="A437" s="42" t="s">
        <v>64</v>
      </c>
      <c r="B437" s="42">
        <v>1</v>
      </c>
      <c r="C437" s="42">
        <v>6</v>
      </c>
      <c r="D437" s="42">
        <v>0</v>
      </c>
      <c r="E437" s="42"/>
      <c r="F437" s="42">
        <f t="shared" si="105"/>
        <v>6</v>
      </c>
      <c r="G437" s="42"/>
      <c r="H437" s="42"/>
      <c r="I437" s="42"/>
      <c r="J437" s="42">
        <f t="shared" si="106"/>
        <v>0</v>
      </c>
      <c r="K437" s="42">
        <f t="shared" si="107"/>
        <v>6</v>
      </c>
      <c r="L437" s="81">
        <v>0</v>
      </c>
      <c r="M437" s="81"/>
      <c r="N437" s="81">
        <v>0</v>
      </c>
      <c r="O437" s="81" t="e">
        <f t="shared" si="108"/>
        <v>#DIV/0!</v>
      </c>
      <c r="P437" s="81">
        <v>0</v>
      </c>
    </row>
    <row r="438" spans="1:16" ht="24">
      <c r="A438" s="42" t="s">
        <v>65</v>
      </c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81"/>
      <c r="M438" s="81"/>
      <c r="N438" s="81"/>
      <c r="O438" s="81"/>
      <c r="P438" s="81"/>
    </row>
    <row r="439" spans="1:16" ht="24">
      <c r="A439" s="42" t="s">
        <v>66</v>
      </c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81"/>
      <c r="M439" s="81"/>
      <c r="N439" s="81"/>
      <c r="O439" s="81"/>
      <c r="P439" s="81"/>
    </row>
    <row r="440" spans="1:16" ht="24">
      <c r="A440" s="84" t="s">
        <v>23</v>
      </c>
      <c r="B440" s="85">
        <f>SUM(B427:B439)</f>
        <v>29</v>
      </c>
      <c r="C440" s="85">
        <f>SUM(C427:C439)</f>
        <v>307</v>
      </c>
      <c r="D440" s="85">
        <f>SUM(D431:D439)</f>
        <v>0</v>
      </c>
      <c r="E440" s="85">
        <f>SUM(E432:E439)</f>
        <v>0</v>
      </c>
      <c r="F440" s="86">
        <f>SUM(F427:F439)</f>
        <v>307</v>
      </c>
      <c r="G440" s="85">
        <f>SUM(G432:G439)</f>
        <v>0</v>
      </c>
      <c r="H440" s="85">
        <f>SUM(H432:H439)</f>
        <v>0</v>
      </c>
      <c r="I440" s="85">
        <f>SUM(I432:I439)</f>
        <v>0</v>
      </c>
      <c r="J440" s="86">
        <f t="shared" ref="J440" si="109">G440-H440-I440</f>
        <v>0</v>
      </c>
      <c r="K440" s="86">
        <f>SUM(K431:K439)</f>
        <v>307</v>
      </c>
      <c r="L440" s="85">
        <f>SUM(L432:L439)</f>
        <v>0</v>
      </c>
      <c r="M440" s="85"/>
      <c r="N440" s="85">
        <f>SUM(N432:N439)</f>
        <v>0</v>
      </c>
      <c r="O440" s="89" t="e">
        <f t="shared" ref="O440" si="110">N440/L440</f>
        <v>#DIV/0!</v>
      </c>
      <c r="P440" s="85">
        <f>SUM(P432:P439)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17.2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</row>
    <row r="444" spans="1:16" ht="17.2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</row>
    <row r="445" spans="1:16" ht="24">
      <c r="A445" s="208" t="s">
        <v>120</v>
      </c>
      <c r="B445" s="209" t="s">
        <v>20</v>
      </c>
      <c r="C445" s="210" t="s">
        <v>40</v>
      </c>
      <c r="D445" s="211"/>
      <c r="E445" s="211"/>
      <c r="F445" s="212"/>
      <c r="G445" s="210" t="s">
        <v>41</v>
      </c>
      <c r="H445" s="211"/>
      <c r="I445" s="211"/>
      <c r="J445" s="212"/>
      <c r="K445" s="213" t="s">
        <v>42</v>
      </c>
      <c r="L445" s="213" t="s">
        <v>43</v>
      </c>
      <c r="M445" s="213" t="s">
        <v>44</v>
      </c>
      <c r="N445" s="213" t="s">
        <v>45</v>
      </c>
      <c r="O445" s="213" t="s">
        <v>46</v>
      </c>
      <c r="P445" s="205" t="s">
        <v>21</v>
      </c>
    </row>
    <row r="446" spans="1:16">
      <c r="A446" s="208"/>
      <c r="B446" s="209"/>
      <c r="C446" s="205" t="s">
        <v>47</v>
      </c>
      <c r="D446" s="205" t="s">
        <v>48</v>
      </c>
      <c r="E446" s="205" t="s">
        <v>49</v>
      </c>
      <c r="F446" s="205" t="s">
        <v>50</v>
      </c>
      <c r="G446" s="205" t="s">
        <v>51</v>
      </c>
      <c r="H446" s="205" t="s">
        <v>52</v>
      </c>
      <c r="I446" s="205" t="s">
        <v>49</v>
      </c>
      <c r="J446" s="205" t="s">
        <v>53</v>
      </c>
      <c r="K446" s="214"/>
      <c r="L446" s="214"/>
      <c r="M446" s="214"/>
      <c r="N446" s="214"/>
      <c r="O446" s="214"/>
      <c r="P446" s="206"/>
    </row>
    <row r="447" spans="1:16">
      <c r="A447" s="208"/>
      <c r="B447" s="209"/>
      <c r="C447" s="206"/>
      <c r="D447" s="206"/>
      <c r="E447" s="206"/>
      <c r="F447" s="206"/>
      <c r="G447" s="206"/>
      <c r="H447" s="206"/>
      <c r="I447" s="206"/>
      <c r="J447" s="206"/>
      <c r="K447" s="214"/>
      <c r="L447" s="214"/>
      <c r="M447" s="214"/>
      <c r="N447" s="214"/>
      <c r="O447" s="214"/>
      <c r="P447" s="206"/>
    </row>
    <row r="448" spans="1:16">
      <c r="A448" s="208"/>
      <c r="B448" s="209"/>
      <c r="C448" s="207"/>
      <c r="D448" s="207"/>
      <c r="E448" s="207"/>
      <c r="F448" s="207"/>
      <c r="G448" s="207"/>
      <c r="H448" s="207"/>
      <c r="I448" s="207"/>
      <c r="J448" s="207"/>
      <c r="K448" s="215"/>
      <c r="L448" s="215"/>
      <c r="M448" s="215"/>
      <c r="N448" s="215"/>
      <c r="O448" s="215"/>
      <c r="P448" s="207"/>
    </row>
    <row r="449" spans="1:16" ht="24">
      <c r="A449" s="42" t="s">
        <v>54</v>
      </c>
      <c r="B449" s="42"/>
      <c r="C449" s="42"/>
      <c r="D449" s="42"/>
      <c r="E449" s="42"/>
      <c r="F449" s="42">
        <f t="shared" ref="F449:F453" si="111">C449+D449+E449</f>
        <v>0</v>
      </c>
      <c r="G449" s="42"/>
      <c r="H449" s="42"/>
      <c r="I449" s="42"/>
      <c r="J449" s="42"/>
      <c r="K449" s="42"/>
      <c r="L449" s="81"/>
      <c r="M449" s="81"/>
      <c r="N449" s="81"/>
      <c r="O449" s="81"/>
      <c r="P449" s="81"/>
    </row>
    <row r="450" spans="1:16" ht="24">
      <c r="A450" s="42" t="s">
        <v>55</v>
      </c>
      <c r="B450" s="42"/>
      <c r="C450" s="42"/>
      <c r="D450" s="42"/>
      <c r="E450" s="42"/>
      <c r="F450" s="42">
        <f t="shared" si="111"/>
        <v>0</v>
      </c>
      <c r="G450" s="42"/>
      <c r="H450" s="42"/>
      <c r="I450" s="42"/>
      <c r="J450" s="42"/>
      <c r="K450" s="42"/>
      <c r="L450" s="81"/>
      <c r="M450" s="81"/>
      <c r="N450" s="81"/>
      <c r="O450" s="81"/>
      <c r="P450" s="81"/>
    </row>
    <row r="451" spans="1:16" ht="24">
      <c r="A451" s="42" t="s">
        <v>56</v>
      </c>
      <c r="B451" s="42"/>
      <c r="C451" s="42"/>
      <c r="D451" s="42"/>
      <c r="E451" s="42"/>
      <c r="F451" s="42">
        <f t="shared" si="111"/>
        <v>0</v>
      </c>
      <c r="G451" s="42"/>
      <c r="H451" s="42"/>
      <c r="I451" s="42"/>
      <c r="J451" s="42"/>
      <c r="K451" s="42"/>
      <c r="L451" s="81"/>
      <c r="M451" s="81"/>
      <c r="N451" s="81"/>
      <c r="O451" s="81"/>
      <c r="P451" s="81"/>
    </row>
    <row r="452" spans="1:16" ht="24">
      <c r="A452" s="42" t="s">
        <v>57</v>
      </c>
      <c r="B452" s="42"/>
      <c r="C452" s="42"/>
      <c r="D452" s="42"/>
      <c r="E452" s="42"/>
      <c r="F452" s="42">
        <f t="shared" si="111"/>
        <v>0</v>
      </c>
      <c r="G452" s="42"/>
      <c r="H452" s="42"/>
      <c r="I452" s="42"/>
      <c r="J452" s="42"/>
      <c r="K452" s="42"/>
      <c r="L452" s="81"/>
      <c r="M452" s="81"/>
      <c r="N452" s="81"/>
      <c r="O452" s="81"/>
      <c r="P452" s="81"/>
    </row>
    <row r="453" spans="1:16" ht="24">
      <c r="A453" s="42" t="s">
        <v>58</v>
      </c>
      <c r="B453" s="42"/>
      <c r="C453" s="42"/>
      <c r="D453" s="42"/>
      <c r="E453" s="42"/>
      <c r="F453" s="42">
        <f t="shared" si="111"/>
        <v>0</v>
      </c>
      <c r="G453" s="42"/>
      <c r="H453" s="42"/>
      <c r="I453" s="42"/>
      <c r="J453" s="42">
        <f>G453-H453-I453</f>
        <v>0</v>
      </c>
      <c r="K453" s="42">
        <f>F453+J453</f>
        <v>0</v>
      </c>
      <c r="L453" s="81"/>
      <c r="M453" s="81"/>
      <c r="N453" s="81"/>
      <c r="O453" s="81" t="e">
        <f>N453/L453</f>
        <v>#DIV/0!</v>
      </c>
      <c r="P453" s="81"/>
    </row>
    <row r="454" spans="1:16" ht="24">
      <c r="A454" s="42" t="s">
        <v>59</v>
      </c>
      <c r="B454" s="42"/>
      <c r="C454" s="42"/>
      <c r="D454" s="42"/>
      <c r="E454" s="42"/>
      <c r="F454" s="42">
        <f>C454+D454+E454</f>
        <v>0</v>
      </c>
      <c r="G454" s="42"/>
      <c r="H454" s="42"/>
      <c r="I454" s="42"/>
      <c r="J454" s="42">
        <f>G454-H454-I454</f>
        <v>0</v>
      </c>
      <c r="K454" s="42">
        <f>F454+J454</f>
        <v>0</v>
      </c>
      <c r="L454" s="81">
        <v>0</v>
      </c>
      <c r="M454" s="81"/>
      <c r="N454" s="81">
        <v>0</v>
      </c>
      <c r="O454" s="81" t="e">
        <f>N454/L454</f>
        <v>#DIV/0!</v>
      </c>
      <c r="P454" s="81">
        <v>0</v>
      </c>
    </row>
    <row r="455" spans="1:16" ht="24">
      <c r="A455" s="42" t="s">
        <v>60</v>
      </c>
      <c r="B455" s="42"/>
      <c r="C455" s="42"/>
      <c r="D455" s="42"/>
      <c r="E455" s="42"/>
      <c r="F455" s="42">
        <f t="shared" ref="F455:F457" si="112">C455+D455+E455</f>
        <v>0</v>
      </c>
      <c r="G455" s="42"/>
      <c r="H455" s="42"/>
      <c r="I455" s="42"/>
      <c r="J455" s="42">
        <f t="shared" ref="J455:J456" si="113">G455-H455-I455</f>
        <v>0</v>
      </c>
      <c r="K455" s="42">
        <f t="shared" ref="K455:K457" si="114">F455+J455</f>
        <v>0</v>
      </c>
      <c r="L455" s="81">
        <v>0</v>
      </c>
      <c r="M455" s="81"/>
      <c r="N455" s="81">
        <v>0</v>
      </c>
      <c r="O455" s="81" t="e">
        <f t="shared" ref="O455:O456" si="115">N455/L455</f>
        <v>#DIV/0!</v>
      </c>
      <c r="P455" s="81">
        <v>0</v>
      </c>
    </row>
    <row r="456" spans="1:16" ht="24">
      <c r="A456" s="42" t="s">
        <v>61</v>
      </c>
      <c r="B456" s="47">
        <v>2</v>
      </c>
      <c r="C456" s="47">
        <v>8</v>
      </c>
      <c r="D456" s="47">
        <v>0</v>
      </c>
      <c r="E456" s="47"/>
      <c r="F456" s="47">
        <f t="shared" si="112"/>
        <v>8</v>
      </c>
      <c r="G456" s="42"/>
      <c r="H456" s="42"/>
      <c r="I456" s="42"/>
      <c r="J456" s="42">
        <f t="shared" si="113"/>
        <v>0</v>
      </c>
      <c r="K456" s="42">
        <f t="shared" si="114"/>
        <v>8</v>
      </c>
      <c r="L456" s="81">
        <v>0</v>
      </c>
      <c r="M456" s="81"/>
      <c r="N456" s="81">
        <v>0</v>
      </c>
      <c r="O456" s="81" t="e">
        <f t="shared" si="115"/>
        <v>#DIV/0!</v>
      </c>
      <c r="P456" s="81">
        <v>0</v>
      </c>
    </row>
    <row r="457" spans="1:16" ht="24">
      <c r="A457" s="42" t="s">
        <v>62</v>
      </c>
      <c r="B457" s="42">
        <v>1</v>
      </c>
      <c r="C457" s="42">
        <v>1</v>
      </c>
      <c r="D457" s="42">
        <v>0</v>
      </c>
      <c r="E457" s="42"/>
      <c r="F457" s="47">
        <f t="shared" si="112"/>
        <v>1</v>
      </c>
      <c r="G457" s="42"/>
      <c r="H457" s="42"/>
      <c r="I457" s="42"/>
      <c r="J457" s="42"/>
      <c r="K457" s="42">
        <f t="shared" si="114"/>
        <v>1</v>
      </c>
      <c r="L457" s="81"/>
      <c r="M457" s="81"/>
      <c r="N457" s="81"/>
      <c r="O457" s="81"/>
      <c r="P457" s="81"/>
    </row>
    <row r="458" spans="1:16" ht="24">
      <c r="A458" s="42" t="s">
        <v>63</v>
      </c>
      <c r="B458" s="42"/>
      <c r="C458" s="42"/>
      <c r="D458" s="42"/>
      <c r="E458" s="42"/>
      <c r="F458" s="42">
        <f t="shared" ref="F458:F459" si="116">C458+D458+E458</f>
        <v>0</v>
      </c>
      <c r="G458" s="42"/>
      <c r="H458" s="42"/>
      <c r="I458" s="42"/>
      <c r="J458" s="42">
        <f t="shared" ref="J458:J459" si="117">G458-H458-I458</f>
        <v>0</v>
      </c>
      <c r="K458" s="42">
        <f t="shared" ref="K458:K459" si="118">F458+J458</f>
        <v>0</v>
      </c>
      <c r="L458" s="81">
        <v>0</v>
      </c>
      <c r="M458" s="81"/>
      <c r="N458" s="81">
        <v>0</v>
      </c>
      <c r="O458" s="81" t="e">
        <f t="shared" ref="O458:O459" si="119">N458/L458</f>
        <v>#DIV/0!</v>
      </c>
      <c r="P458" s="81">
        <v>0</v>
      </c>
    </row>
    <row r="459" spans="1:16" ht="24">
      <c r="A459" s="42" t="s">
        <v>64</v>
      </c>
      <c r="B459" s="42"/>
      <c r="C459" s="42"/>
      <c r="D459" s="42"/>
      <c r="E459" s="42"/>
      <c r="F459" s="42">
        <f t="shared" si="116"/>
        <v>0</v>
      </c>
      <c r="G459" s="42"/>
      <c r="H459" s="42"/>
      <c r="I459" s="42"/>
      <c r="J459" s="42">
        <f t="shared" si="117"/>
        <v>0</v>
      </c>
      <c r="K459" s="42">
        <f t="shared" si="118"/>
        <v>0</v>
      </c>
      <c r="L459" s="81">
        <v>0</v>
      </c>
      <c r="M459" s="81"/>
      <c r="N459" s="81">
        <v>0</v>
      </c>
      <c r="O459" s="81" t="e">
        <f t="shared" si="119"/>
        <v>#DIV/0!</v>
      </c>
      <c r="P459" s="81">
        <v>0</v>
      </c>
    </row>
    <row r="460" spans="1:16" ht="24">
      <c r="A460" s="42" t="s">
        <v>65</v>
      </c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81"/>
      <c r="M460" s="81"/>
      <c r="N460" s="81"/>
      <c r="O460" s="81"/>
      <c r="P460" s="81"/>
    </row>
    <row r="461" spans="1:16" ht="24">
      <c r="A461" s="42" t="s">
        <v>66</v>
      </c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81"/>
      <c r="M461" s="81"/>
      <c r="N461" s="81"/>
      <c r="O461" s="81"/>
      <c r="P461" s="81"/>
    </row>
    <row r="462" spans="1:16" ht="24">
      <c r="A462" s="84" t="s">
        <v>23</v>
      </c>
      <c r="B462" s="85">
        <f>SUM(B449:B461)</f>
        <v>3</v>
      </c>
      <c r="C462" s="85">
        <f>SUM(C454:C461)</f>
        <v>9</v>
      </c>
      <c r="D462" s="85">
        <f>SUM(D453:D461)</f>
        <v>0</v>
      </c>
      <c r="E462" s="85">
        <f>SUM(E454:E461)</f>
        <v>0</v>
      </c>
      <c r="F462" s="86">
        <f>SUM(F449:F461)</f>
        <v>9</v>
      </c>
      <c r="G462" s="85">
        <f>SUM(G454:G461)</f>
        <v>0</v>
      </c>
      <c r="H462" s="85">
        <f>SUM(H454:H461)</f>
        <v>0</v>
      </c>
      <c r="I462" s="85">
        <f>SUM(I454:I461)</f>
        <v>0</v>
      </c>
      <c r="J462" s="86">
        <f t="shared" ref="J462" si="120">G462-H462-I462</f>
        <v>0</v>
      </c>
      <c r="K462" s="86">
        <f>SUM(K453:K461)</f>
        <v>9</v>
      </c>
      <c r="L462" s="85">
        <f>SUM(L454:L461)</f>
        <v>0</v>
      </c>
      <c r="M462" s="85"/>
      <c r="N462" s="85">
        <f>SUM(N454:N461)</f>
        <v>0</v>
      </c>
      <c r="O462" s="89" t="e">
        <f t="shared" ref="O462" si="121">N462/L462</f>
        <v>#DIV/0!</v>
      </c>
      <c r="P462" s="85">
        <f>SUM(P454:P461)</f>
        <v>0</v>
      </c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17.2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</row>
    <row r="465" spans="1:16" ht="17.2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</row>
    <row r="466" spans="1:16" ht="24">
      <c r="A466" s="208" t="s">
        <v>32</v>
      </c>
      <c r="B466" s="209" t="s">
        <v>20</v>
      </c>
      <c r="C466" s="210" t="s">
        <v>40</v>
      </c>
      <c r="D466" s="211"/>
      <c r="E466" s="211"/>
      <c r="F466" s="212"/>
      <c r="G466" s="210" t="s">
        <v>41</v>
      </c>
      <c r="H466" s="211"/>
      <c r="I466" s="211"/>
      <c r="J466" s="212"/>
      <c r="K466" s="213" t="s">
        <v>42</v>
      </c>
      <c r="L466" s="213" t="s">
        <v>43</v>
      </c>
      <c r="M466" s="213" t="s">
        <v>44</v>
      </c>
      <c r="N466" s="213" t="s">
        <v>45</v>
      </c>
      <c r="O466" s="213" t="s">
        <v>46</v>
      </c>
      <c r="P466" s="205" t="s">
        <v>21</v>
      </c>
    </row>
    <row r="467" spans="1:16">
      <c r="A467" s="208"/>
      <c r="B467" s="209"/>
      <c r="C467" s="205" t="s">
        <v>47</v>
      </c>
      <c r="D467" s="205" t="s">
        <v>48</v>
      </c>
      <c r="E467" s="205" t="s">
        <v>49</v>
      </c>
      <c r="F467" s="205" t="s">
        <v>50</v>
      </c>
      <c r="G467" s="205" t="s">
        <v>51</v>
      </c>
      <c r="H467" s="205" t="s">
        <v>52</v>
      </c>
      <c r="I467" s="205" t="s">
        <v>49</v>
      </c>
      <c r="J467" s="205" t="s">
        <v>53</v>
      </c>
      <c r="K467" s="214"/>
      <c r="L467" s="214"/>
      <c r="M467" s="214"/>
      <c r="N467" s="214"/>
      <c r="O467" s="214"/>
      <c r="P467" s="206"/>
    </row>
    <row r="468" spans="1:16">
      <c r="A468" s="208"/>
      <c r="B468" s="209"/>
      <c r="C468" s="206"/>
      <c r="D468" s="206"/>
      <c r="E468" s="206"/>
      <c r="F468" s="206"/>
      <c r="G468" s="206"/>
      <c r="H468" s="206"/>
      <c r="I468" s="206"/>
      <c r="J468" s="206"/>
      <c r="K468" s="214"/>
      <c r="L468" s="214"/>
      <c r="M468" s="214"/>
      <c r="N468" s="214"/>
      <c r="O468" s="214"/>
      <c r="P468" s="206"/>
    </row>
    <row r="469" spans="1:16">
      <c r="A469" s="208"/>
      <c r="B469" s="209"/>
      <c r="C469" s="207"/>
      <c r="D469" s="207"/>
      <c r="E469" s="207"/>
      <c r="F469" s="207"/>
      <c r="G469" s="207"/>
      <c r="H469" s="207"/>
      <c r="I469" s="207"/>
      <c r="J469" s="207"/>
      <c r="K469" s="215"/>
      <c r="L469" s="215"/>
      <c r="M469" s="215"/>
      <c r="N469" s="215"/>
      <c r="O469" s="215"/>
      <c r="P469" s="207"/>
    </row>
    <row r="470" spans="1:16" ht="24">
      <c r="A470" s="42" t="s">
        <v>54</v>
      </c>
      <c r="B470" s="42"/>
      <c r="C470" s="42"/>
      <c r="D470" s="42"/>
      <c r="E470" s="42"/>
      <c r="F470" s="42">
        <f t="shared" ref="F470:F474" si="122">C470+D470+E470</f>
        <v>0</v>
      </c>
      <c r="G470" s="42"/>
      <c r="H470" s="42"/>
      <c r="I470" s="42"/>
      <c r="J470" s="42"/>
      <c r="K470" s="42"/>
      <c r="L470" s="81"/>
      <c r="M470" s="81"/>
      <c r="N470" s="81"/>
      <c r="O470" s="81"/>
      <c r="P470" s="81"/>
    </row>
    <row r="471" spans="1:16" ht="24">
      <c r="A471" s="42" t="s">
        <v>55</v>
      </c>
      <c r="B471" s="42"/>
      <c r="C471" s="42"/>
      <c r="D471" s="42"/>
      <c r="E471" s="42"/>
      <c r="F471" s="42">
        <f t="shared" si="122"/>
        <v>0</v>
      </c>
      <c r="G471" s="42"/>
      <c r="H471" s="42"/>
      <c r="I471" s="42"/>
      <c r="J471" s="42"/>
      <c r="K471" s="42"/>
      <c r="L471" s="81"/>
      <c r="M471" s="81"/>
      <c r="N471" s="81"/>
      <c r="O471" s="81"/>
      <c r="P471" s="81"/>
    </row>
    <row r="472" spans="1:16" ht="24">
      <c r="A472" s="42" t="s">
        <v>56</v>
      </c>
      <c r="B472" s="42"/>
      <c r="C472" s="42"/>
      <c r="D472" s="42"/>
      <c r="E472" s="42"/>
      <c r="F472" s="42">
        <f t="shared" si="122"/>
        <v>0</v>
      </c>
      <c r="G472" s="42"/>
      <c r="H472" s="42"/>
      <c r="I472" s="42"/>
      <c r="J472" s="42"/>
      <c r="K472" s="42"/>
      <c r="L472" s="81"/>
      <c r="M472" s="81"/>
      <c r="N472" s="81"/>
      <c r="O472" s="81"/>
      <c r="P472" s="81"/>
    </row>
    <row r="473" spans="1:16" ht="24">
      <c r="A473" s="42" t="s">
        <v>57</v>
      </c>
      <c r="B473" s="42"/>
      <c r="C473" s="42"/>
      <c r="D473" s="42"/>
      <c r="E473" s="42"/>
      <c r="F473" s="42">
        <f t="shared" si="122"/>
        <v>0</v>
      </c>
      <c r="G473" s="42"/>
      <c r="H473" s="42"/>
      <c r="I473" s="42"/>
      <c r="J473" s="42"/>
      <c r="K473" s="42"/>
      <c r="L473" s="81"/>
      <c r="M473" s="81"/>
      <c r="N473" s="81"/>
      <c r="O473" s="81"/>
      <c r="P473" s="81"/>
    </row>
    <row r="474" spans="1:16" ht="24">
      <c r="A474" s="42" t="s">
        <v>58</v>
      </c>
      <c r="B474" s="42">
        <v>20</v>
      </c>
      <c r="C474" s="42">
        <v>70</v>
      </c>
      <c r="D474" s="42">
        <v>0</v>
      </c>
      <c r="E474" s="42"/>
      <c r="F474" s="42">
        <f t="shared" si="122"/>
        <v>70</v>
      </c>
      <c r="G474" s="42"/>
      <c r="H474" s="42"/>
      <c r="I474" s="42"/>
      <c r="J474" s="42">
        <f>G474-H474-I474</f>
        <v>0</v>
      </c>
      <c r="K474" s="42">
        <f>F474+J474</f>
        <v>70</v>
      </c>
      <c r="L474" s="81"/>
      <c r="M474" s="81"/>
      <c r="N474" s="81"/>
      <c r="O474" s="81" t="e">
        <f>N474/L474</f>
        <v>#DIV/0!</v>
      </c>
      <c r="P474" s="81"/>
    </row>
    <row r="475" spans="1:16" ht="24">
      <c r="A475" s="42" t="s">
        <v>59</v>
      </c>
      <c r="B475" s="42"/>
      <c r="C475" s="42"/>
      <c r="D475" s="42"/>
      <c r="E475" s="42"/>
      <c r="F475" s="42">
        <f>C475+D475+E475</f>
        <v>0</v>
      </c>
      <c r="G475" s="42"/>
      <c r="H475" s="42"/>
      <c r="I475" s="42"/>
      <c r="J475" s="42">
        <f>G475-H475-I475</f>
        <v>0</v>
      </c>
      <c r="K475" s="42">
        <f>F475+J475</f>
        <v>0</v>
      </c>
      <c r="L475" s="81">
        <v>0</v>
      </c>
      <c r="M475" s="81"/>
      <c r="N475" s="81">
        <v>0</v>
      </c>
      <c r="O475" s="81" t="e">
        <f>N475/L475</f>
        <v>#DIV/0!</v>
      </c>
      <c r="P475" s="81">
        <v>0</v>
      </c>
    </row>
    <row r="476" spans="1:16" ht="24">
      <c r="A476" s="42" t="s">
        <v>60</v>
      </c>
      <c r="B476" s="42"/>
      <c r="C476" s="42"/>
      <c r="D476" s="42"/>
      <c r="E476" s="42"/>
      <c r="F476" s="42">
        <f t="shared" ref="F476:F480" si="123">C476+D476+E476</f>
        <v>0</v>
      </c>
      <c r="G476" s="42"/>
      <c r="H476" s="42"/>
      <c r="I476" s="42"/>
      <c r="J476" s="42">
        <f t="shared" ref="J476:J477" si="124">G476-H476-I476</f>
        <v>0</v>
      </c>
      <c r="K476" s="42">
        <f t="shared" ref="K476:K480" si="125">F476+J476</f>
        <v>0</v>
      </c>
      <c r="L476" s="81">
        <v>0</v>
      </c>
      <c r="M476" s="81"/>
      <c r="N476" s="81">
        <v>0</v>
      </c>
      <c r="O476" s="81" t="e">
        <f t="shared" ref="O476:O477" si="126">N476/L476</f>
        <v>#DIV/0!</v>
      </c>
      <c r="P476" s="81">
        <v>0</v>
      </c>
    </row>
    <row r="477" spans="1:16" ht="24">
      <c r="A477" s="42" t="s">
        <v>61</v>
      </c>
      <c r="B477" s="47">
        <v>0</v>
      </c>
      <c r="C477" s="47">
        <v>0</v>
      </c>
      <c r="D477" s="47">
        <v>0</v>
      </c>
      <c r="E477" s="47"/>
      <c r="F477" s="47">
        <f t="shared" si="123"/>
        <v>0</v>
      </c>
      <c r="G477" s="42"/>
      <c r="H477" s="42"/>
      <c r="I477" s="42"/>
      <c r="J477" s="42">
        <f t="shared" si="124"/>
        <v>0</v>
      </c>
      <c r="K477" s="42">
        <f t="shared" si="125"/>
        <v>0</v>
      </c>
      <c r="L477" s="81">
        <v>0</v>
      </c>
      <c r="M477" s="81"/>
      <c r="N477" s="81">
        <v>0</v>
      </c>
      <c r="O477" s="81" t="e">
        <f t="shared" si="126"/>
        <v>#DIV/0!</v>
      </c>
      <c r="P477" s="81">
        <v>0</v>
      </c>
    </row>
    <row r="478" spans="1:16" ht="24">
      <c r="A478" s="42" t="s">
        <v>62</v>
      </c>
      <c r="B478" s="42">
        <v>0</v>
      </c>
      <c r="C478" s="42">
        <v>0</v>
      </c>
      <c r="D478" s="42">
        <v>0</v>
      </c>
      <c r="E478" s="42"/>
      <c r="F478" s="47">
        <f t="shared" si="123"/>
        <v>0</v>
      </c>
      <c r="G478" s="42"/>
      <c r="H478" s="42"/>
      <c r="I478" s="42"/>
      <c r="J478" s="42"/>
      <c r="K478" s="42">
        <f t="shared" si="125"/>
        <v>0</v>
      </c>
      <c r="L478" s="81"/>
      <c r="M478" s="81"/>
      <c r="N478" s="81"/>
      <c r="O478" s="81"/>
      <c r="P478" s="81"/>
    </row>
    <row r="479" spans="1:16" ht="24">
      <c r="A479" s="42" t="s">
        <v>63</v>
      </c>
      <c r="B479" s="42"/>
      <c r="C479" s="42"/>
      <c r="D479" s="42"/>
      <c r="E479" s="42"/>
      <c r="F479" s="42">
        <f t="shared" si="123"/>
        <v>0</v>
      </c>
      <c r="G479" s="42"/>
      <c r="H479" s="42"/>
      <c r="I479" s="42"/>
      <c r="J479" s="42">
        <f t="shared" ref="J479:J480" si="127">G479-H479-I479</f>
        <v>0</v>
      </c>
      <c r="K479" s="42">
        <f t="shared" si="125"/>
        <v>0</v>
      </c>
      <c r="L479" s="81">
        <v>0</v>
      </c>
      <c r="M479" s="81"/>
      <c r="N479" s="81">
        <v>0</v>
      </c>
      <c r="O479" s="81" t="e">
        <f t="shared" ref="O479:O480" si="128">N479/L479</f>
        <v>#DIV/0!</v>
      </c>
      <c r="P479" s="81">
        <v>0</v>
      </c>
    </row>
    <row r="480" spans="1:16" ht="24">
      <c r="A480" s="42" t="s">
        <v>64</v>
      </c>
      <c r="B480" s="42"/>
      <c r="C480" s="42"/>
      <c r="D480" s="42"/>
      <c r="E480" s="42"/>
      <c r="F480" s="42">
        <f t="shared" si="123"/>
        <v>0</v>
      </c>
      <c r="G480" s="42"/>
      <c r="H480" s="42"/>
      <c r="I480" s="42"/>
      <c r="J480" s="42">
        <f t="shared" si="127"/>
        <v>0</v>
      </c>
      <c r="K480" s="42">
        <f t="shared" si="125"/>
        <v>0</v>
      </c>
      <c r="L480" s="81">
        <v>0</v>
      </c>
      <c r="M480" s="81"/>
      <c r="N480" s="81">
        <v>0</v>
      </c>
      <c r="O480" s="81" t="e">
        <f t="shared" si="128"/>
        <v>#DIV/0!</v>
      </c>
      <c r="P480" s="81">
        <v>0</v>
      </c>
    </row>
    <row r="481" spans="1:16" ht="24">
      <c r="A481" s="42" t="s">
        <v>65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1"/>
      <c r="M481" s="81"/>
      <c r="N481" s="81"/>
      <c r="O481" s="81"/>
      <c r="P481" s="81"/>
    </row>
    <row r="482" spans="1:16" ht="24">
      <c r="A482" s="42" t="s">
        <v>66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1"/>
      <c r="M482" s="81"/>
      <c r="N482" s="81"/>
      <c r="O482" s="81"/>
      <c r="P482" s="81"/>
    </row>
    <row r="483" spans="1:16" ht="24">
      <c r="A483" s="84" t="s">
        <v>23</v>
      </c>
      <c r="B483" s="85">
        <f>SUM(B470:B482)</f>
        <v>20</v>
      </c>
      <c r="C483" s="85">
        <f t="shared" ref="C483:P483" si="129">SUM(C470:C482)</f>
        <v>70</v>
      </c>
      <c r="D483" s="85">
        <f t="shared" si="129"/>
        <v>0</v>
      </c>
      <c r="E483" s="85">
        <f t="shared" si="129"/>
        <v>0</v>
      </c>
      <c r="F483" s="85">
        <f t="shared" si="129"/>
        <v>70</v>
      </c>
      <c r="G483" s="85">
        <f t="shared" si="129"/>
        <v>0</v>
      </c>
      <c r="H483" s="85">
        <f t="shared" si="129"/>
        <v>0</v>
      </c>
      <c r="I483" s="85">
        <f t="shared" si="129"/>
        <v>0</v>
      </c>
      <c r="J483" s="85">
        <f t="shared" si="129"/>
        <v>0</v>
      </c>
      <c r="K483" s="85">
        <f t="shared" si="129"/>
        <v>70</v>
      </c>
      <c r="L483" s="85">
        <f t="shared" si="129"/>
        <v>0</v>
      </c>
      <c r="M483" s="85">
        <f t="shared" si="129"/>
        <v>0</v>
      </c>
      <c r="N483" s="85">
        <f t="shared" si="129"/>
        <v>0</v>
      </c>
      <c r="O483" s="85" t="e">
        <f t="shared" si="129"/>
        <v>#DIV/0!</v>
      </c>
      <c r="P483" s="85">
        <f t="shared" si="129"/>
        <v>0</v>
      </c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</sheetData>
  <mergeCells count="453">
    <mergeCell ref="P466:P469"/>
    <mergeCell ref="C467:C469"/>
    <mergeCell ref="D467:D469"/>
    <mergeCell ref="E467:E469"/>
    <mergeCell ref="F467:F469"/>
    <mergeCell ref="G467:G469"/>
    <mergeCell ref="H467:H469"/>
    <mergeCell ref="I467:I469"/>
    <mergeCell ref="J467:J469"/>
    <mergeCell ref="A466:A469"/>
    <mergeCell ref="B466:B469"/>
    <mergeCell ref="C466:F466"/>
    <mergeCell ref="G466:J466"/>
    <mergeCell ref="K466:K469"/>
    <mergeCell ref="L466:L469"/>
    <mergeCell ref="M466:M469"/>
    <mergeCell ref="N466:N469"/>
    <mergeCell ref="O466:O469"/>
    <mergeCell ref="P403:P406"/>
    <mergeCell ref="C404:C406"/>
    <mergeCell ref="D404:D406"/>
    <mergeCell ref="E404:E406"/>
    <mergeCell ref="F404:F406"/>
    <mergeCell ref="G404:G406"/>
    <mergeCell ref="H404:H406"/>
    <mergeCell ref="I404:I406"/>
    <mergeCell ref="J404:J406"/>
    <mergeCell ref="A403:A406"/>
    <mergeCell ref="B403:B406"/>
    <mergeCell ref="C403:F403"/>
    <mergeCell ref="G403:J403"/>
    <mergeCell ref="K403:K406"/>
    <mergeCell ref="L403:L406"/>
    <mergeCell ref="M403:M406"/>
    <mergeCell ref="N403:N406"/>
    <mergeCell ref="O403:O406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3:A26"/>
    <mergeCell ref="B23:B26"/>
    <mergeCell ref="C23:F23"/>
    <mergeCell ref="G23:J23"/>
    <mergeCell ref="K23:K26"/>
    <mergeCell ref="H24:H26"/>
    <mergeCell ref="I24:I26"/>
    <mergeCell ref="J24:J26"/>
    <mergeCell ref="L23:L26"/>
    <mergeCell ref="M23:M26"/>
    <mergeCell ref="N23:N26"/>
    <mergeCell ref="O23:O26"/>
    <mergeCell ref="P23:P26"/>
    <mergeCell ref="C24:C26"/>
    <mergeCell ref="D24:D26"/>
    <mergeCell ref="E24:E26"/>
    <mergeCell ref="F24:F26"/>
    <mergeCell ref="G24:G26"/>
    <mergeCell ref="N42:N45"/>
    <mergeCell ref="O42:O45"/>
    <mergeCell ref="P42:P45"/>
    <mergeCell ref="C43:C45"/>
    <mergeCell ref="D43:D45"/>
    <mergeCell ref="E43:E45"/>
    <mergeCell ref="F43:F45"/>
    <mergeCell ref="G43:G45"/>
    <mergeCell ref="H43:H45"/>
    <mergeCell ref="C42:F42"/>
    <mergeCell ref="G42:J42"/>
    <mergeCell ref="K42:K45"/>
    <mergeCell ref="L42:L45"/>
    <mergeCell ref="I43:I45"/>
    <mergeCell ref="J43:J45"/>
    <mergeCell ref="A61:A64"/>
    <mergeCell ref="B61:B64"/>
    <mergeCell ref="C61:F61"/>
    <mergeCell ref="G61:J61"/>
    <mergeCell ref="K61:K64"/>
    <mergeCell ref="L61:L64"/>
    <mergeCell ref="I62:I64"/>
    <mergeCell ref="J62:J64"/>
    <mergeCell ref="M42:M45"/>
    <mergeCell ref="A42:A45"/>
    <mergeCell ref="B42:B45"/>
    <mergeCell ref="M61:M64"/>
    <mergeCell ref="N61:N64"/>
    <mergeCell ref="O61:O64"/>
    <mergeCell ref="P61:P64"/>
    <mergeCell ref="C62:C64"/>
    <mergeCell ref="D62:D64"/>
    <mergeCell ref="E62:E64"/>
    <mergeCell ref="F62:F64"/>
    <mergeCell ref="G62:G64"/>
    <mergeCell ref="H62:H64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A137:A140"/>
    <mergeCell ref="B137:B140"/>
    <mergeCell ref="C137:F137"/>
    <mergeCell ref="G137:J137"/>
    <mergeCell ref="K137:K140"/>
    <mergeCell ref="L137:L140"/>
    <mergeCell ref="I138:I140"/>
    <mergeCell ref="J138:J140"/>
    <mergeCell ref="M80:M83"/>
    <mergeCell ref="A80:A83"/>
    <mergeCell ref="B80:B83"/>
    <mergeCell ref="M137:M140"/>
    <mergeCell ref="A99:A102"/>
    <mergeCell ref="B99:B102"/>
    <mergeCell ref="C99:F99"/>
    <mergeCell ref="G99:J99"/>
    <mergeCell ref="K99:K102"/>
    <mergeCell ref="L99:L102"/>
    <mergeCell ref="M99:M102"/>
    <mergeCell ref="A118:A121"/>
    <mergeCell ref="B118:B121"/>
    <mergeCell ref="C118:F118"/>
    <mergeCell ref="G118:J118"/>
    <mergeCell ref="K118:K121"/>
    <mergeCell ref="N137:N140"/>
    <mergeCell ref="O137:O140"/>
    <mergeCell ref="P137:P140"/>
    <mergeCell ref="C138:C140"/>
    <mergeCell ref="D138:D140"/>
    <mergeCell ref="E138:E140"/>
    <mergeCell ref="F138:F140"/>
    <mergeCell ref="G138:G140"/>
    <mergeCell ref="H138:H140"/>
    <mergeCell ref="N156:N159"/>
    <mergeCell ref="O156:O159"/>
    <mergeCell ref="P156:P159"/>
    <mergeCell ref="C157:C159"/>
    <mergeCell ref="D157:D159"/>
    <mergeCell ref="E157:E159"/>
    <mergeCell ref="F157:F159"/>
    <mergeCell ref="G157:G159"/>
    <mergeCell ref="H157:H159"/>
    <mergeCell ref="C156:F156"/>
    <mergeCell ref="G156:J156"/>
    <mergeCell ref="K156:K159"/>
    <mergeCell ref="L156:L159"/>
    <mergeCell ref="I157:I159"/>
    <mergeCell ref="J157:J159"/>
    <mergeCell ref="A175:A178"/>
    <mergeCell ref="B175:B178"/>
    <mergeCell ref="C175:F175"/>
    <mergeCell ref="G175:J175"/>
    <mergeCell ref="K175:K178"/>
    <mergeCell ref="L175:L178"/>
    <mergeCell ref="I176:I178"/>
    <mergeCell ref="J176:J178"/>
    <mergeCell ref="M156:M159"/>
    <mergeCell ref="A156:A159"/>
    <mergeCell ref="B156:B159"/>
    <mergeCell ref="M175:M178"/>
    <mergeCell ref="N175:N178"/>
    <mergeCell ref="O175:O178"/>
    <mergeCell ref="P175:P178"/>
    <mergeCell ref="C176:C178"/>
    <mergeCell ref="D176:D178"/>
    <mergeCell ref="E176:E178"/>
    <mergeCell ref="F176:F178"/>
    <mergeCell ref="G176:G178"/>
    <mergeCell ref="H176:H178"/>
    <mergeCell ref="N194:N197"/>
    <mergeCell ref="O194:O197"/>
    <mergeCell ref="P194:P197"/>
    <mergeCell ref="C195:C197"/>
    <mergeCell ref="D195:D197"/>
    <mergeCell ref="E195:E197"/>
    <mergeCell ref="F195:F197"/>
    <mergeCell ref="G195:G197"/>
    <mergeCell ref="H195:H197"/>
    <mergeCell ref="C194:F194"/>
    <mergeCell ref="G194:J194"/>
    <mergeCell ref="K194:K197"/>
    <mergeCell ref="L194:L197"/>
    <mergeCell ref="I195:I197"/>
    <mergeCell ref="J195:J197"/>
    <mergeCell ref="A213:A216"/>
    <mergeCell ref="B213:B216"/>
    <mergeCell ref="C213:F213"/>
    <mergeCell ref="G213:J213"/>
    <mergeCell ref="K213:K216"/>
    <mergeCell ref="L213:L216"/>
    <mergeCell ref="I214:I216"/>
    <mergeCell ref="J214:J216"/>
    <mergeCell ref="M194:M197"/>
    <mergeCell ref="A194:A197"/>
    <mergeCell ref="B194:B197"/>
    <mergeCell ref="M213:M216"/>
    <mergeCell ref="N213:N216"/>
    <mergeCell ref="O213:O216"/>
    <mergeCell ref="P213:P216"/>
    <mergeCell ref="C214:C216"/>
    <mergeCell ref="D214:D216"/>
    <mergeCell ref="E214:E216"/>
    <mergeCell ref="F214:F216"/>
    <mergeCell ref="G214:G216"/>
    <mergeCell ref="H214:H216"/>
    <mergeCell ref="N232:N235"/>
    <mergeCell ref="O232:O235"/>
    <mergeCell ref="P232:P235"/>
    <mergeCell ref="C233:C235"/>
    <mergeCell ref="D233:D235"/>
    <mergeCell ref="E233:E235"/>
    <mergeCell ref="F233:F235"/>
    <mergeCell ref="G233:G235"/>
    <mergeCell ref="H233:H235"/>
    <mergeCell ref="C232:F232"/>
    <mergeCell ref="G232:J232"/>
    <mergeCell ref="K232:K235"/>
    <mergeCell ref="L232:L235"/>
    <mergeCell ref="I233:I235"/>
    <mergeCell ref="J233:J235"/>
    <mergeCell ref="A251:A254"/>
    <mergeCell ref="B251:B254"/>
    <mergeCell ref="C251:F251"/>
    <mergeCell ref="G251:J251"/>
    <mergeCell ref="K251:K254"/>
    <mergeCell ref="L251:L254"/>
    <mergeCell ref="I252:I254"/>
    <mergeCell ref="J252:J254"/>
    <mergeCell ref="M232:M235"/>
    <mergeCell ref="A232:A235"/>
    <mergeCell ref="B232:B235"/>
    <mergeCell ref="M251:M254"/>
    <mergeCell ref="N251:N254"/>
    <mergeCell ref="O251:O254"/>
    <mergeCell ref="P251:P254"/>
    <mergeCell ref="C252:C254"/>
    <mergeCell ref="D252:D254"/>
    <mergeCell ref="E252:E254"/>
    <mergeCell ref="F252:F254"/>
    <mergeCell ref="G252:G254"/>
    <mergeCell ref="H252:H254"/>
    <mergeCell ref="N270:N273"/>
    <mergeCell ref="O270:O273"/>
    <mergeCell ref="P270:P273"/>
    <mergeCell ref="C271:C273"/>
    <mergeCell ref="D271:D273"/>
    <mergeCell ref="E271:E273"/>
    <mergeCell ref="F271:F273"/>
    <mergeCell ref="G271:G273"/>
    <mergeCell ref="H271:H273"/>
    <mergeCell ref="C270:F270"/>
    <mergeCell ref="G270:J270"/>
    <mergeCell ref="K270:K273"/>
    <mergeCell ref="L270:L273"/>
    <mergeCell ref="I271:I273"/>
    <mergeCell ref="J271:J273"/>
    <mergeCell ref="A289:A292"/>
    <mergeCell ref="B289:B292"/>
    <mergeCell ref="C289:F289"/>
    <mergeCell ref="G289:J289"/>
    <mergeCell ref="K289:K292"/>
    <mergeCell ref="L289:L292"/>
    <mergeCell ref="I290:I292"/>
    <mergeCell ref="J290:J292"/>
    <mergeCell ref="M270:M273"/>
    <mergeCell ref="A270:A273"/>
    <mergeCell ref="B270:B273"/>
    <mergeCell ref="M289:M292"/>
    <mergeCell ref="N289:N292"/>
    <mergeCell ref="O289:O292"/>
    <mergeCell ref="P289:P292"/>
    <mergeCell ref="C290:C292"/>
    <mergeCell ref="D290:D292"/>
    <mergeCell ref="E290:E292"/>
    <mergeCell ref="F290:F292"/>
    <mergeCell ref="G290:G292"/>
    <mergeCell ref="H290:H292"/>
    <mergeCell ref="N308:N311"/>
    <mergeCell ref="O308:O311"/>
    <mergeCell ref="P308:P311"/>
    <mergeCell ref="C309:C311"/>
    <mergeCell ref="D309:D311"/>
    <mergeCell ref="E309:E311"/>
    <mergeCell ref="F309:F311"/>
    <mergeCell ref="G309:G311"/>
    <mergeCell ref="H309:H311"/>
    <mergeCell ref="C308:F308"/>
    <mergeCell ref="G308:J308"/>
    <mergeCell ref="K308:K311"/>
    <mergeCell ref="L308:L311"/>
    <mergeCell ref="I309:I311"/>
    <mergeCell ref="J309:J311"/>
    <mergeCell ref="A327:A330"/>
    <mergeCell ref="B327:B330"/>
    <mergeCell ref="C327:F327"/>
    <mergeCell ref="G327:J327"/>
    <mergeCell ref="K327:K330"/>
    <mergeCell ref="L327:L330"/>
    <mergeCell ref="I328:I330"/>
    <mergeCell ref="J328:J330"/>
    <mergeCell ref="M308:M311"/>
    <mergeCell ref="A308:A311"/>
    <mergeCell ref="B308:B311"/>
    <mergeCell ref="M327:M330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C346:F346"/>
    <mergeCell ref="G346:J346"/>
    <mergeCell ref="K346:K349"/>
    <mergeCell ref="L346:L349"/>
    <mergeCell ref="I347:I349"/>
    <mergeCell ref="J347:J349"/>
    <mergeCell ref="A365:A368"/>
    <mergeCell ref="B365:B368"/>
    <mergeCell ref="C365:F365"/>
    <mergeCell ref="G365:J365"/>
    <mergeCell ref="K365:K368"/>
    <mergeCell ref="L365:L368"/>
    <mergeCell ref="I366:I368"/>
    <mergeCell ref="J366:J368"/>
    <mergeCell ref="M346:M349"/>
    <mergeCell ref="A346:A349"/>
    <mergeCell ref="B346:B349"/>
    <mergeCell ref="M365:M368"/>
    <mergeCell ref="N365:N368"/>
    <mergeCell ref="O365:O368"/>
    <mergeCell ref="P365:P368"/>
    <mergeCell ref="C366:C368"/>
    <mergeCell ref="D366:D368"/>
    <mergeCell ref="E366:E368"/>
    <mergeCell ref="F366:F368"/>
    <mergeCell ref="G366:G368"/>
    <mergeCell ref="H366:H368"/>
    <mergeCell ref="N99:N102"/>
    <mergeCell ref="O99:O102"/>
    <mergeCell ref="P99:P102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L118:L121"/>
    <mergeCell ref="M118:M121"/>
    <mergeCell ref="N118:N121"/>
    <mergeCell ref="O118:O121"/>
    <mergeCell ref="P118:P121"/>
    <mergeCell ref="C119:C121"/>
    <mergeCell ref="D119:D121"/>
    <mergeCell ref="E119:E121"/>
    <mergeCell ref="F119:F121"/>
    <mergeCell ref="G119:G121"/>
    <mergeCell ref="H119:H121"/>
    <mergeCell ref="I119:I121"/>
    <mergeCell ref="J119:J121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A423:A426"/>
    <mergeCell ref="B423:B426"/>
    <mergeCell ref="C423:F423"/>
    <mergeCell ref="G423:J423"/>
    <mergeCell ref="K423:K426"/>
    <mergeCell ref="L423:L426"/>
    <mergeCell ref="M423:M426"/>
    <mergeCell ref="N423:N426"/>
    <mergeCell ref="O423:O426"/>
    <mergeCell ref="P423:P426"/>
    <mergeCell ref="C424:C426"/>
    <mergeCell ref="D424:D426"/>
    <mergeCell ref="E424:E426"/>
    <mergeCell ref="F424:F426"/>
    <mergeCell ref="G424:G426"/>
    <mergeCell ref="H424:H426"/>
    <mergeCell ref="I424:I426"/>
    <mergeCell ref="J424:J426"/>
    <mergeCell ref="A445:A448"/>
    <mergeCell ref="B445:B448"/>
    <mergeCell ref="C445:F445"/>
    <mergeCell ref="G445:J445"/>
    <mergeCell ref="K445:K448"/>
    <mergeCell ref="L445:L448"/>
    <mergeCell ref="M445:M448"/>
    <mergeCell ref="N445:N448"/>
    <mergeCell ref="O445:O448"/>
    <mergeCell ref="P445:P448"/>
    <mergeCell ref="C446:C448"/>
    <mergeCell ref="D446:D448"/>
    <mergeCell ref="E446:E448"/>
    <mergeCell ref="F446:F448"/>
    <mergeCell ref="G446:G448"/>
    <mergeCell ref="H446:H448"/>
    <mergeCell ref="I446:I448"/>
    <mergeCell ref="J446:J448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88"/>
  <sheetViews>
    <sheetView topLeftCell="B150" workbookViewId="0">
      <selection activeCell="R33" sqref="R33"/>
    </sheetView>
  </sheetViews>
  <sheetFormatPr defaultRowHeight="15"/>
  <cols>
    <col min="1" max="1" width="15.140625" customWidth="1"/>
    <col min="14" max="14" width="11.28515625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143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79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1"/>
      <c r="M8" s="81"/>
      <c r="N8" s="81"/>
      <c r="O8" s="81"/>
      <c r="P8" s="81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1"/>
      <c r="M9" s="81"/>
      <c r="N9" s="81"/>
      <c r="O9" s="81"/>
      <c r="P9" s="81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1"/>
      <c r="M10" s="81"/>
      <c r="N10" s="81"/>
      <c r="O10" s="81"/>
      <c r="P10" s="81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1"/>
      <c r="M11" s="81"/>
      <c r="N11" s="81"/>
      <c r="O11" s="81"/>
      <c r="P11" s="81"/>
    </row>
    <row r="12" spans="1:16" ht="24">
      <c r="A12" s="42" t="s">
        <v>58</v>
      </c>
      <c r="B12" s="42">
        <v>4</v>
      </c>
      <c r="C12" s="42">
        <v>10</v>
      </c>
      <c r="D12" s="42">
        <v>0</v>
      </c>
      <c r="E12" s="42">
        <v>0</v>
      </c>
      <c r="F12" s="42">
        <f>C12+D12+E12</f>
        <v>10</v>
      </c>
      <c r="G12" s="42">
        <v>0</v>
      </c>
      <c r="H12" s="42">
        <v>0</v>
      </c>
      <c r="I12" s="42">
        <v>0</v>
      </c>
      <c r="J12" s="42">
        <f>G12-H12-I12</f>
        <v>0</v>
      </c>
      <c r="K12" s="42">
        <f>F12+J12</f>
        <v>10</v>
      </c>
      <c r="L12" s="44">
        <v>0</v>
      </c>
      <c r="M12" s="44">
        <v>0</v>
      </c>
      <c r="N12" s="44">
        <v>0</v>
      </c>
      <c r="O12" s="44" t="e">
        <f>N12/L12</f>
        <v>#DIV/0!</v>
      </c>
      <c r="P12" s="44">
        <v>0</v>
      </c>
    </row>
    <row r="13" spans="1:16" ht="24">
      <c r="A13" s="42" t="s">
        <v>59</v>
      </c>
      <c r="B13" s="42">
        <v>6</v>
      </c>
      <c r="C13" s="42">
        <v>10</v>
      </c>
      <c r="D13" s="42">
        <v>0</v>
      </c>
      <c r="E13" s="42">
        <v>0</v>
      </c>
      <c r="F13" s="42">
        <f>C13+D13+E13</f>
        <v>10</v>
      </c>
      <c r="G13" s="42">
        <v>0</v>
      </c>
      <c r="H13" s="42">
        <v>0</v>
      </c>
      <c r="I13" s="42">
        <v>0</v>
      </c>
      <c r="J13" s="42">
        <f>G13-H13-I13</f>
        <v>0</v>
      </c>
      <c r="K13" s="42">
        <f>F13+J13</f>
        <v>10</v>
      </c>
      <c r="L13" s="44">
        <v>0</v>
      </c>
      <c r="M13" s="44">
        <v>0</v>
      </c>
      <c r="N13" s="44">
        <v>0</v>
      </c>
      <c r="O13" s="44" t="e">
        <f>N13/L13</f>
        <v>#DIV/0!</v>
      </c>
      <c r="P13" s="44">
        <v>0</v>
      </c>
    </row>
    <row r="14" spans="1:16" ht="24">
      <c r="A14" s="84" t="s">
        <v>23</v>
      </c>
      <c r="B14" s="85">
        <f>SUM(B8:B13)</f>
        <v>10</v>
      </c>
      <c r="C14" s="85">
        <f>SUM(C12:C13)</f>
        <v>20</v>
      </c>
      <c r="D14" s="85">
        <f>SUM(D12:D13)</f>
        <v>0</v>
      </c>
      <c r="E14" s="85">
        <f>SUM(E12:E13)</f>
        <v>0</v>
      </c>
      <c r="F14" s="86">
        <f>C14+D14+E14</f>
        <v>20</v>
      </c>
      <c r="G14" s="85">
        <f>SUM(G12:G13)</f>
        <v>0</v>
      </c>
      <c r="H14" s="85">
        <f>SUM(H12:H13)</f>
        <v>0</v>
      </c>
      <c r="I14" s="85">
        <f>SUM(I12:I13)</f>
        <v>0</v>
      </c>
      <c r="J14" s="86">
        <f>G14-H14-I14</f>
        <v>0</v>
      </c>
      <c r="K14" s="86">
        <f>F14+J14</f>
        <v>20</v>
      </c>
      <c r="L14" s="87">
        <f>SUM(L12:L13)</f>
        <v>0</v>
      </c>
      <c r="M14" s="87">
        <f>SUM(M12:M13)</f>
        <v>0</v>
      </c>
      <c r="N14" s="87">
        <f>SUM(N12:N13)</f>
        <v>0</v>
      </c>
      <c r="O14" s="112" t="e">
        <f>N14/L14</f>
        <v>#DIV/0!</v>
      </c>
      <c r="P14" s="87">
        <f>SUM(P12:P13)</f>
        <v>0</v>
      </c>
    </row>
    <row r="15" spans="1:16" ht="17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ht="24">
      <c r="A16" s="208" t="s">
        <v>6</v>
      </c>
      <c r="B16" s="209" t="s">
        <v>20</v>
      </c>
      <c r="C16" s="210" t="s">
        <v>40</v>
      </c>
      <c r="D16" s="211"/>
      <c r="E16" s="211"/>
      <c r="F16" s="212"/>
      <c r="G16" s="210" t="s">
        <v>41</v>
      </c>
      <c r="H16" s="211"/>
      <c r="I16" s="211"/>
      <c r="J16" s="212"/>
      <c r="K16" s="213" t="s">
        <v>42</v>
      </c>
      <c r="L16" s="213" t="s">
        <v>43</v>
      </c>
      <c r="M16" s="213" t="s">
        <v>44</v>
      </c>
      <c r="N16" s="213" t="s">
        <v>45</v>
      </c>
      <c r="O16" s="213" t="s">
        <v>46</v>
      </c>
      <c r="P16" s="205" t="s">
        <v>21</v>
      </c>
    </row>
    <row r="17" spans="1:16">
      <c r="A17" s="208"/>
      <c r="B17" s="209"/>
      <c r="C17" s="205" t="s">
        <v>47</v>
      </c>
      <c r="D17" s="205" t="s">
        <v>48</v>
      </c>
      <c r="E17" s="205" t="s">
        <v>49</v>
      </c>
      <c r="F17" s="205" t="s">
        <v>50</v>
      </c>
      <c r="G17" s="205" t="s">
        <v>51</v>
      </c>
      <c r="H17" s="205" t="s">
        <v>52</v>
      </c>
      <c r="I17" s="205" t="s">
        <v>49</v>
      </c>
      <c r="J17" s="205" t="s">
        <v>53</v>
      </c>
      <c r="K17" s="214"/>
      <c r="L17" s="214"/>
      <c r="M17" s="214"/>
      <c r="N17" s="214"/>
      <c r="O17" s="214"/>
      <c r="P17" s="206"/>
    </row>
    <row r="18" spans="1:16">
      <c r="A18" s="208"/>
      <c r="B18" s="209"/>
      <c r="C18" s="206"/>
      <c r="D18" s="206"/>
      <c r="E18" s="206"/>
      <c r="F18" s="206"/>
      <c r="G18" s="206"/>
      <c r="H18" s="206"/>
      <c r="I18" s="206"/>
      <c r="J18" s="206"/>
      <c r="K18" s="214"/>
      <c r="L18" s="214"/>
      <c r="M18" s="214"/>
      <c r="N18" s="214"/>
      <c r="O18" s="214"/>
      <c r="P18" s="206"/>
    </row>
    <row r="19" spans="1:16">
      <c r="A19" s="208"/>
      <c r="B19" s="209"/>
      <c r="C19" s="207"/>
      <c r="D19" s="207"/>
      <c r="E19" s="207"/>
      <c r="F19" s="207"/>
      <c r="G19" s="207"/>
      <c r="H19" s="207"/>
      <c r="I19" s="207"/>
      <c r="J19" s="207"/>
      <c r="K19" s="215"/>
      <c r="L19" s="215"/>
      <c r="M19" s="215"/>
      <c r="N19" s="215"/>
      <c r="O19" s="215"/>
      <c r="P19" s="207"/>
    </row>
    <row r="20" spans="1:16" ht="24">
      <c r="A20" s="42" t="s">
        <v>54</v>
      </c>
      <c r="B20" s="42">
        <v>1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</v>
      </c>
      <c r="H20" s="42">
        <v>0</v>
      </c>
      <c r="I20" s="42">
        <v>0</v>
      </c>
      <c r="J20" s="42">
        <f>G20-H20-I20</f>
        <v>2</v>
      </c>
      <c r="K20" s="42">
        <f>F20+J20</f>
        <v>2</v>
      </c>
      <c r="L20" s="42">
        <v>0</v>
      </c>
      <c r="M20" s="42" t="s">
        <v>82</v>
      </c>
      <c r="N20" s="42">
        <f>L20*O20</f>
        <v>0</v>
      </c>
      <c r="O20" s="42">
        <v>0</v>
      </c>
      <c r="P20" s="64">
        <v>0</v>
      </c>
    </row>
    <row r="21" spans="1:16" ht="24">
      <c r="A21" s="42" t="s">
        <v>55</v>
      </c>
      <c r="B21" s="42">
        <v>1</v>
      </c>
      <c r="C21" s="42">
        <v>1</v>
      </c>
      <c r="D21" s="42">
        <v>0</v>
      </c>
      <c r="E21" s="42">
        <v>0</v>
      </c>
      <c r="F21" s="42">
        <f t="shared" ref="F21:F26" si="0">C21+D21+E21</f>
        <v>1</v>
      </c>
      <c r="G21" s="42">
        <v>2</v>
      </c>
      <c r="H21" s="42">
        <v>0</v>
      </c>
      <c r="I21" s="42">
        <v>0</v>
      </c>
      <c r="J21" s="42">
        <f t="shared" ref="J21:J26" si="1">G21-H21-I21</f>
        <v>2</v>
      </c>
      <c r="K21" s="42">
        <f t="shared" ref="K21:K26" si="2">F21+J21</f>
        <v>3</v>
      </c>
      <c r="L21" s="42">
        <v>0</v>
      </c>
      <c r="M21" s="42" t="s">
        <v>82</v>
      </c>
      <c r="N21" s="42">
        <f>L21*O21</f>
        <v>0</v>
      </c>
      <c r="O21" s="42">
        <v>0</v>
      </c>
      <c r="P21" s="64">
        <v>0</v>
      </c>
    </row>
    <row r="22" spans="1:16" ht="24">
      <c r="A22" s="42" t="s">
        <v>56</v>
      </c>
      <c r="B22" s="42"/>
      <c r="C22" s="42"/>
      <c r="D22" s="42"/>
      <c r="E22" s="42"/>
      <c r="F22" s="42"/>
      <c r="G22" s="42"/>
      <c r="H22" s="42"/>
      <c r="I22" s="42"/>
      <c r="J22" s="42"/>
      <c r="K22" s="42">
        <f t="shared" si="2"/>
        <v>0</v>
      </c>
      <c r="L22" s="42"/>
      <c r="M22" s="42"/>
      <c r="N22" s="42">
        <f t="shared" ref="N22" si="3">L22*O22</f>
        <v>0</v>
      </c>
      <c r="O22" s="42"/>
      <c r="P22" s="42"/>
    </row>
    <row r="23" spans="1:16" ht="24">
      <c r="A23" s="42" t="s">
        <v>57</v>
      </c>
      <c r="B23" s="42">
        <v>1</v>
      </c>
      <c r="C23" s="42">
        <v>4</v>
      </c>
      <c r="D23" s="42">
        <v>0</v>
      </c>
      <c r="E23" s="42">
        <v>0</v>
      </c>
      <c r="F23" s="42">
        <f t="shared" si="0"/>
        <v>4</v>
      </c>
      <c r="G23" s="42">
        <v>0</v>
      </c>
      <c r="H23" s="42">
        <v>0</v>
      </c>
      <c r="I23" s="42">
        <v>0</v>
      </c>
      <c r="J23" s="42">
        <f t="shared" si="1"/>
        <v>0</v>
      </c>
      <c r="K23" s="42">
        <f t="shared" si="2"/>
        <v>4</v>
      </c>
      <c r="L23" s="42">
        <v>0</v>
      </c>
      <c r="M23" s="42" t="s">
        <v>82</v>
      </c>
      <c r="N23" s="42"/>
      <c r="O23" s="42"/>
      <c r="P23" s="42">
        <v>0</v>
      </c>
    </row>
    <row r="24" spans="1:16" ht="24">
      <c r="A24" s="42" t="s">
        <v>58</v>
      </c>
      <c r="B24" s="42">
        <v>4</v>
      </c>
      <c r="C24" s="42">
        <v>1</v>
      </c>
      <c r="D24" s="42">
        <v>0</v>
      </c>
      <c r="E24" s="42">
        <v>0</v>
      </c>
      <c r="F24" s="42">
        <f t="shared" si="0"/>
        <v>1</v>
      </c>
      <c r="G24" s="42">
        <v>17</v>
      </c>
      <c r="H24" s="42">
        <v>0</v>
      </c>
      <c r="I24" s="42">
        <v>0</v>
      </c>
      <c r="J24" s="42">
        <f t="shared" si="1"/>
        <v>17</v>
      </c>
      <c r="K24" s="42">
        <f t="shared" si="2"/>
        <v>18</v>
      </c>
      <c r="L24" s="42">
        <v>0</v>
      </c>
      <c r="M24" s="42" t="s">
        <v>82</v>
      </c>
      <c r="N24" s="42">
        <f>L24*O24</f>
        <v>0</v>
      </c>
      <c r="O24" s="42">
        <v>0</v>
      </c>
      <c r="P24" s="64">
        <v>0</v>
      </c>
    </row>
    <row r="25" spans="1:16" ht="24">
      <c r="A25" s="42" t="s">
        <v>59</v>
      </c>
      <c r="B25" s="42">
        <v>3</v>
      </c>
      <c r="C25" s="42">
        <v>3</v>
      </c>
      <c r="D25" s="42">
        <v>0</v>
      </c>
      <c r="E25" s="42">
        <v>0</v>
      </c>
      <c r="F25" s="42">
        <f t="shared" si="0"/>
        <v>3</v>
      </c>
      <c r="G25" s="42">
        <v>0</v>
      </c>
      <c r="H25" s="42">
        <v>0</v>
      </c>
      <c r="I25" s="42">
        <v>0</v>
      </c>
      <c r="J25" s="42">
        <f t="shared" si="1"/>
        <v>0</v>
      </c>
      <c r="K25" s="42">
        <f t="shared" si="2"/>
        <v>3</v>
      </c>
      <c r="L25" s="42">
        <v>0</v>
      </c>
      <c r="M25" s="42" t="s">
        <v>82</v>
      </c>
      <c r="N25" s="42"/>
      <c r="O25" s="42"/>
      <c r="P25" s="42">
        <v>0</v>
      </c>
    </row>
    <row r="26" spans="1:16" ht="24">
      <c r="A26" s="84" t="s">
        <v>23</v>
      </c>
      <c r="B26" s="85">
        <f>SUM(B20:B25)</f>
        <v>10</v>
      </c>
      <c r="C26" s="85">
        <f>SUM(C20:C25)</f>
        <v>9</v>
      </c>
      <c r="D26" s="85">
        <f>SUM(D20:D25)</f>
        <v>0</v>
      </c>
      <c r="E26" s="85">
        <f>SUM(E20:E25)</f>
        <v>0</v>
      </c>
      <c r="F26" s="86">
        <f t="shared" si="0"/>
        <v>9</v>
      </c>
      <c r="G26" s="85">
        <f>SUM(G20:G25)</f>
        <v>21</v>
      </c>
      <c r="H26" s="85">
        <f>SUM(H20:H25)</f>
        <v>0</v>
      </c>
      <c r="I26" s="85">
        <f>SUM(I20:I25)</f>
        <v>0</v>
      </c>
      <c r="J26" s="86">
        <f t="shared" si="1"/>
        <v>21</v>
      </c>
      <c r="K26" s="86">
        <f t="shared" si="2"/>
        <v>30</v>
      </c>
      <c r="L26" s="85">
        <f>SUM(L20:L25)</f>
        <v>0</v>
      </c>
      <c r="M26" s="86" t="s">
        <v>82</v>
      </c>
      <c r="N26" s="85">
        <f>SUM(N20:N25)</f>
        <v>0</v>
      </c>
      <c r="O26" s="86" t="e">
        <f>N26/L26</f>
        <v>#DIV/0!</v>
      </c>
      <c r="P26" s="94">
        <f>SUM(P20:P25)/3</f>
        <v>0</v>
      </c>
    </row>
    <row r="27" spans="1:16" ht="17.2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</row>
    <row r="28" spans="1:16" ht="24">
      <c r="A28" s="208" t="s">
        <v>24</v>
      </c>
      <c r="B28" s="209" t="s">
        <v>20</v>
      </c>
      <c r="C28" s="210" t="s">
        <v>40</v>
      </c>
      <c r="D28" s="211"/>
      <c r="E28" s="211"/>
      <c r="F28" s="212"/>
      <c r="G28" s="210" t="s">
        <v>41</v>
      </c>
      <c r="H28" s="211"/>
      <c r="I28" s="211"/>
      <c r="J28" s="212"/>
      <c r="K28" s="213" t="s">
        <v>42</v>
      </c>
      <c r="L28" s="213" t="s">
        <v>43</v>
      </c>
      <c r="M28" s="213" t="s">
        <v>44</v>
      </c>
      <c r="N28" s="213" t="s">
        <v>45</v>
      </c>
      <c r="O28" s="213" t="s">
        <v>46</v>
      </c>
      <c r="P28" s="205" t="s">
        <v>21</v>
      </c>
    </row>
    <row r="29" spans="1:16">
      <c r="A29" s="208"/>
      <c r="B29" s="209"/>
      <c r="C29" s="205" t="s">
        <v>47</v>
      </c>
      <c r="D29" s="205" t="s">
        <v>48</v>
      </c>
      <c r="E29" s="205" t="s">
        <v>49</v>
      </c>
      <c r="F29" s="205" t="s">
        <v>50</v>
      </c>
      <c r="G29" s="205" t="s">
        <v>51</v>
      </c>
      <c r="H29" s="205" t="s">
        <v>52</v>
      </c>
      <c r="I29" s="205" t="s">
        <v>49</v>
      </c>
      <c r="J29" s="205" t="s">
        <v>53</v>
      </c>
      <c r="K29" s="214"/>
      <c r="L29" s="214"/>
      <c r="M29" s="214"/>
      <c r="N29" s="214"/>
      <c r="O29" s="214"/>
      <c r="P29" s="206"/>
    </row>
    <row r="30" spans="1:16">
      <c r="A30" s="208"/>
      <c r="B30" s="209"/>
      <c r="C30" s="206"/>
      <c r="D30" s="206"/>
      <c r="E30" s="206"/>
      <c r="F30" s="206"/>
      <c r="G30" s="206"/>
      <c r="H30" s="206"/>
      <c r="I30" s="206"/>
      <c r="J30" s="206"/>
      <c r="K30" s="214"/>
      <c r="L30" s="214"/>
      <c r="M30" s="214"/>
      <c r="N30" s="214"/>
      <c r="O30" s="214"/>
      <c r="P30" s="206"/>
    </row>
    <row r="31" spans="1:16">
      <c r="A31" s="208"/>
      <c r="B31" s="209"/>
      <c r="C31" s="207"/>
      <c r="D31" s="207"/>
      <c r="E31" s="207"/>
      <c r="F31" s="207"/>
      <c r="G31" s="207"/>
      <c r="H31" s="207"/>
      <c r="I31" s="207"/>
      <c r="J31" s="207"/>
      <c r="K31" s="215"/>
      <c r="L31" s="215"/>
      <c r="M31" s="215"/>
      <c r="N31" s="215"/>
      <c r="O31" s="215"/>
      <c r="P31" s="207"/>
    </row>
    <row r="32" spans="1:16" ht="24">
      <c r="A32" s="42" t="s">
        <v>54</v>
      </c>
      <c r="B32" s="42">
        <v>14</v>
      </c>
      <c r="C32" s="42">
        <v>5</v>
      </c>
      <c r="D32" s="47">
        <v>0</v>
      </c>
      <c r="E32" s="42">
        <v>0</v>
      </c>
      <c r="F32" s="42">
        <f>C32+D32+E32</f>
        <v>5</v>
      </c>
      <c r="G32" s="42">
        <v>22</v>
      </c>
      <c r="H32" s="42">
        <v>0</v>
      </c>
      <c r="I32" s="42">
        <v>0</v>
      </c>
      <c r="J32" s="42">
        <f>G32-H32-I32</f>
        <v>22</v>
      </c>
      <c r="K32" s="42">
        <f>F32+J32</f>
        <v>27</v>
      </c>
      <c r="L32" s="46"/>
      <c r="M32" s="44" t="s">
        <v>82</v>
      </c>
      <c r="N32" s="44">
        <f t="shared" ref="N32:N37" si="4">L32*O32</f>
        <v>0</v>
      </c>
      <c r="O32" s="44"/>
      <c r="P32" s="44"/>
    </row>
    <row r="33" spans="1:18" ht="24">
      <c r="A33" s="42" t="s">
        <v>55</v>
      </c>
      <c r="B33" s="42">
        <v>16</v>
      </c>
      <c r="C33" s="42">
        <v>16</v>
      </c>
      <c r="D33" s="47">
        <v>0</v>
      </c>
      <c r="E33" s="42">
        <v>0</v>
      </c>
      <c r="F33" s="42">
        <f t="shared" ref="F33:F38" si="5">C33+D33+E33</f>
        <v>16</v>
      </c>
      <c r="G33" s="42">
        <v>19</v>
      </c>
      <c r="H33" s="42">
        <v>0</v>
      </c>
      <c r="I33" s="42">
        <v>0</v>
      </c>
      <c r="J33" s="42">
        <f t="shared" ref="J33:J38" si="6">G33-H33-I33</f>
        <v>19</v>
      </c>
      <c r="K33" s="42">
        <f t="shared" ref="K33:K38" si="7">F33+J33</f>
        <v>35</v>
      </c>
      <c r="L33" s="46"/>
      <c r="M33" s="44" t="s">
        <v>82</v>
      </c>
      <c r="N33" s="44">
        <f t="shared" si="4"/>
        <v>0</v>
      </c>
      <c r="O33" s="44"/>
      <c r="P33" s="44"/>
      <c r="R33" s="1"/>
    </row>
    <row r="34" spans="1:18" ht="24">
      <c r="A34" s="42" t="s">
        <v>56</v>
      </c>
      <c r="B34" s="42">
        <v>14</v>
      </c>
      <c r="C34" s="42">
        <v>10</v>
      </c>
      <c r="D34" s="47">
        <v>0</v>
      </c>
      <c r="E34" s="42">
        <v>0</v>
      </c>
      <c r="F34" s="42">
        <f t="shared" si="5"/>
        <v>10</v>
      </c>
      <c r="G34" s="42">
        <v>15</v>
      </c>
      <c r="H34" s="42">
        <v>0</v>
      </c>
      <c r="I34" s="42">
        <v>0</v>
      </c>
      <c r="J34" s="42">
        <f t="shared" si="6"/>
        <v>15</v>
      </c>
      <c r="K34" s="42">
        <f t="shared" si="7"/>
        <v>25</v>
      </c>
      <c r="L34" s="46"/>
      <c r="M34" s="44" t="s">
        <v>82</v>
      </c>
      <c r="N34" s="44">
        <f t="shared" si="4"/>
        <v>0</v>
      </c>
      <c r="O34" s="44"/>
      <c r="P34" s="44"/>
      <c r="R34" s="1"/>
    </row>
    <row r="35" spans="1:18" ht="24">
      <c r="A35" s="42" t="s">
        <v>57</v>
      </c>
      <c r="B35" s="42">
        <v>36</v>
      </c>
      <c r="C35" s="42">
        <v>65</v>
      </c>
      <c r="D35" s="47">
        <v>0</v>
      </c>
      <c r="E35" s="42">
        <v>0</v>
      </c>
      <c r="F35" s="42">
        <f t="shared" si="5"/>
        <v>65</v>
      </c>
      <c r="G35" s="42">
        <v>31</v>
      </c>
      <c r="H35" s="42">
        <v>0</v>
      </c>
      <c r="I35" s="42">
        <v>0</v>
      </c>
      <c r="J35" s="42">
        <f t="shared" si="6"/>
        <v>31</v>
      </c>
      <c r="K35" s="42">
        <f t="shared" si="7"/>
        <v>96</v>
      </c>
      <c r="L35" s="46"/>
      <c r="M35" s="44" t="s">
        <v>82</v>
      </c>
      <c r="N35" s="44">
        <f t="shared" si="4"/>
        <v>0</v>
      </c>
      <c r="O35" s="44"/>
      <c r="P35" s="44"/>
      <c r="R35" s="1"/>
    </row>
    <row r="36" spans="1:18" ht="24">
      <c r="A36" s="42" t="s">
        <v>58</v>
      </c>
      <c r="B36" s="42">
        <v>35</v>
      </c>
      <c r="C36" s="42">
        <v>20</v>
      </c>
      <c r="D36" s="47">
        <v>0</v>
      </c>
      <c r="E36" s="42">
        <v>0</v>
      </c>
      <c r="F36" s="42">
        <f t="shared" si="5"/>
        <v>20</v>
      </c>
      <c r="G36" s="42">
        <v>155</v>
      </c>
      <c r="H36" s="42">
        <v>0</v>
      </c>
      <c r="I36" s="42">
        <v>0</v>
      </c>
      <c r="J36" s="42">
        <f t="shared" si="6"/>
        <v>155</v>
      </c>
      <c r="K36" s="42">
        <f t="shared" si="7"/>
        <v>175</v>
      </c>
      <c r="L36" s="46"/>
      <c r="M36" s="44" t="s">
        <v>82</v>
      </c>
      <c r="N36" s="44">
        <f t="shared" si="4"/>
        <v>0</v>
      </c>
      <c r="O36" s="44"/>
      <c r="P36" s="44"/>
      <c r="R36" s="1"/>
    </row>
    <row r="37" spans="1:18" ht="24">
      <c r="A37" s="42" t="s">
        <v>59</v>
      </c>
      <c r="B37" s="42">
        <v>15</v>
      </c>
      <c r="C37" s="42">
        <v>10</v>
      </c>
      <c r="D37" s="47">
        <v>0</v>
      </c>
      <c r="E37" s="42">
        <v>0</v>
      </c>
      <c r="F37" s="42">
        <f t="shared" si="5"/>
        <v>10</v>
      </c>
      <c r="G37" s="42">
        <v>20</v>
      </c>
      <c r="H37" s="42">
        <v>0</v>
      </c>
      <c r="I37" s="42">
        <v>0</v>
      </c>
      <c r="J37" s="42">
        <f t="shared" si="6"/>
        <v>20</v>
      </c>
      <c r="K37" s="42">
        <f t="shared" si="7"/>
        <v>30</v>
      </c>
      <c r="L37" s="46"/>
      <c r="M37" s="44" t="s">
        <v>82</v>
      </c>
      <c r="N37" s="44">
        <f t="shared" si="4"/>
        <v>0</v>
      </c>
      <c r="O37" s="44"/>
      <c r="P37" s="44"/>
    </row>
    <row r="38" spans="1:18" ht="24">
      <c r="A38" s="142" t="s">
        <v>23</v>
      </c>
      <c r="B38" s="143">
        <f>SUM(B32:B37)</f>
        <v>130</v>
      </c>
      <c r="C38" s="143">
        <f>SUM(C32:C37)</f>
        <v>126</v>
      </c>
      <c r="D38" s="143">
        <f>SUM(D32:D37)</f>
        <v>0</v>
      </c>
      <c r="E38" s="143">
        <f>SUM(E32:E37)</f>
        <v>0</v>
      </c>
      <c r="F38" s="144">
        <f t="shared" si="5"/>
        <v>126</v>
      </c>
      <c r="G38" s="143">
        <f>SUM(G32:G37)</f>
        <v>262</v>
      </c>
      <c r="H38" s="143">
        <f>SUM(H32:H37)</f>
        <v>0</v>
      </c>
      <c r="I38" s="143">
        <f>SUM(I32:I37)</f>
        <v>0</v>
      </c>
      <c r="J38" s="144">
        <f t="shared" si="6"/>
        <v>262</v>
      </c>
      <c r="K38" s="144">
        <f t="shared" si="7"/>
        <v>388</v>
      </c>
      <c r="L38" s="145">
        <f>SUM(L32:L37)</f>
        <v>0</v>
      </c>
      <c r="M38" s="150" t="s">
        <v>82</v>
      </c>
      <c r="N38" s="146">
        <f>SUM(N32:N37)</f>
        <v>0</v>
      </c>
      <c r="O38" s="150" t="e">
        <f t="shared" ref="O38" si="8">N38/L38</f>
        <v>#DIV/0!</v>
      </c>
      <c r="P38" s="146">
        <f>SUM(P32:P37)/6</f>
        <v>0</v>
      </c>
    </row>
    <row r="39" spans="1:18" s="2" customFormat="1" ht="24">
      <c r="A39" s="79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9"/>
      <c r="M39" s="133"/>
      <c r="N39" s="49"/>
      <c r="O39" s="133"/>
      <c r="P39" s="49"/>
    </row>
    <row r="40" spans="1:18" s="2" customFormat="1" ht="24">
      <c r="A40" s="208" t="s">
        <v>83</v>
      </c>
      <c r="B40" s="209" t="s">
        <v>20</v>
      </c>
      <c r="C40" s="210" t="s">
        <v>40</v>
      </c>
      <c r="D40" s="211"/>
      <c r="E40" s="211"/>
      <c r="F40" s="212"/>
      <c r="G40" s="210" t="s">
        <v>41</v>
      </c>
      <c r="H40" s="211"/>
      <c r="I40" s="211"/>
      <c r="J40" s="212"/>
      <c r="K40" s="213" t="s">
        <v>42</v>
      </c>
      <c r="L40" s="213" t="s">
        <v>43</v>
      </c>
      <c r="M40" s="213" t="s">
        <v>44</v>
      </c>
      <c r="N40" s="213" t="s">
        <v>45</v>
      </c>
      <c r="O40" s="213" t="s">
        <v>46</v>
      </c>
      <c r="P40" s="205" t="s">
        <v>21</v>
      </c>
    </row>
    <row r="41" spans="1:18" s="2" customFormat="1">
      <c r="A41" s="208"/>
      <c r="B41" s="209"/>
      <c r="C41" s="205" t="s">
        <v>47</v>
      </c>
      <c r="D41" s="205" t="s">
        <v>48</v>
      </c>
      <c r="E41" s="205" t="s">
        <v>49</v>
      </c>
      <c r="F41" s="205" t="s">
        <v>50</v>
      </c>
      <c r="G41" s="205" t="s">
        <v>51</v>
      </c>
      <c r="H41" s="205" t="s">
        <v>52</v>
      </c>
      <c r="I41" s="205" t="s">
        <v>49</v>
      </c>
      <c r="J41" s="205" t="s">
        <v>53</v>
      </c>
      <c r="K41" s="214"/>
      <c r="L41" s="214"/>
      <c r="M41" s="214"/>
      <c r="N41" s="214"/>
      <c r="O41" s="214"/>
      <c r="P41" s="206"/>
    </row>
    <row r="42" spans="1:18" s="2" customFormat="1">
      <c r="A42" s="208"/>
      <c r="B42" s="209"/>
      <c r="C42" s="206"/>
      <c r="D42" s="206"/>
      <c r="E42" s="206"/>
      <c r="F42" s="206"/>
      <c r="G42" s="206"/>
      <c r="H42" s="206"/>
      <c r="I42" s="206"/>
      <c r="J42" s="206"/>
      <c r="K42" s="214"/>
      <c r="L42" s="214"/>
      <c r="M42" s="214"/>
      <c r="N42" s="214"/>
      <c r="O42" s="214"/>
      <c r="P42" s="206"/>
    </row>
    <row r="43" spans="1:18" s="2" customFormat="1">
      <c r="A43" s="208"/>
      <c r="B43" s="209"/>
      <c r="C43" s="207"/>
      <c r="D43" s="207"/>
      <c r="E43" s="207"/>
      <c r="F43" s="207"/>
      <c r="G43" s="207"/>
      <c r="H43" s="207"/>
      <c r="I43" s="207"/>
      <c r="J43" s="207"/>
      <c r="K43" s="215"/>
      <c r="L43" s="215"/>
      <c r="M43" s="215"/>
      <c r="N43" s="215"/>
      <c r="O43" s="215"/>
      <c r="P43" s="207"/>
    </row>
    <row r="44" spans="1:18" s="2" customFormat="1" ht="24">
      <c r="A44" s="42" t="s">
        <v>54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82"/>
      <c r="M44" s="82"/>
      <c r="N44" s="82"/>
      <c r="O44" s="82"/>
      <c r="P44" s="82"/>
    </row>
    <row r="45" spans="1:18" s="2" customFormat="1" ht="24">
      <c r="A45" s="42" t="s">
        <v>55</v>
      </c>
      <c r="B45" s="42">
        <v>16</v>
      </c>
      <c r="C45" s="42">
        <v>0</v>
      </c>
      <c r="D45" s="42">
        <v>0</v>
      </c>
      <c r="E45" s="42">
        <v>0</v>
      </c>
      <c r="F45" s="42">
        <f t="shared" ref="F45:F50" si="9">C45+D45+E45</f>
        <v>0</v>
      </c>
      <c r="G45" s="42">
        <v>42</v>
      </c>
      <c r="H45" s="42">
        <v>0</v>
      </c>
      <c r="I45" s="42">
        <v>0</v>
      </c>
      <c r="J45" s="42">
        <f t="shared" ref="J45:J50" si="10">G45-H45-I45</f>
        <v>42</v>
      </c>
      <c r="K45" s="42">
        <f t="shared" ref="K45:K50" si="11">F45+J45</f>
        <v>42</v>
      </c>
      <c r="L45" s="46"/>
      <c r="M45" s="44" t="s">
        <v>82</v>
      </c>
      <c r="N45" s="44">
        <f>L45*O45</f>
        <v>0</v>
      </c>
      <c r="O45" s="44"/>
      <c r="P45" s="44"/>
    </row>
    <row r="46" spans="1:18" s="2" customFormat="1" ht="24">
      <c r="A46" s="42" t="s">
        <v>56</v>
      </c>
      <c r="B46" s="42">
        <v>24</v>
      </c>
      <c r="C46" s="42">
        <v>0</v>
      </c>
      <c r="D46" s="42">
        <v>0</v>
      </c>
      <c r="E46" s="42">
        <v>0</v>
      </c>
      <c r="F46" s="42">
        <f t="shared" si="9"/>
        <v>0</v>
      </c>
      <c r="G46" s="42">
        <v>38</v>
      </c>
      <c r="H46" s="42">
        <v>0</v>
      </c>
      <c r="I46" s="42">
        <v>0</v>
      </c>
      <c r="J46" s="42">
        <f t="shared" si="10"/>
        <v>38</v>
      </c>
      <c r="K46" s="42">
        <f t="shared" si="11"/>
        <v>38</v>
      </c>
      <c r="L46" s="46"/>
      <c r="M46" s="44" t="s">
        <v>82</v>
      </c>
      <c r="N46" s="44">
        <f>L46*O46</f>
        <v>0</v>
      </c>
      <c r="O46" s="44"/>
      <c r="P46" s="44"/>
    </row>
    <row r="47" spans="1:18" s="2" customFormat="1" ht="24">
      <c r="A47" s="42" t="s">
        <v>57</v>
      </c>
      <c r="B47" s="42">
        <v>16</v>
      </c>
      <c r="C47" s="42">
        <v>0</v>
      </c>
      <c r="D47" s="42">
        <v>0</v>
      </c>
      <c r="E47" s="42">
        <v>0</v>
      </c>
      <c r="F47" s="42">
        <f t="shared" si="9"/>
        <v>0</v>
      </c>
      <c r="G47" s="42">
        <v>46</v>
      </c>
      <c r="H47" s="42">
        <v>0</v>
      </c>
      <c r="I47" s="42">
        <v>0</v>
      </c>
      <c r="J47" s="42">
        <f t="shared" si="10"/>
        <v>46</v>
      </c>
      <c r="K47" s="42">
        <f t="shared" si="11"/>
        <v>46</v>
      </c>
      <c r="L47" s="46"/>
      <c r="M47" s="44" t="s">
        <v>82</v>
      </c>
      <c r="N47" s="44">
        <f>L47*O47</f>
        <v>0</v>
      </c>
      <c r="O47" s="44"/>
      <c r="P47" s="44"/>
    </row>
    <row r="48" spans="1:18" s="2" customFormat="1" ht="24">
      <c r="A48" s="42" t="s">
        <v>58</v>
      </c>
      <c r="B48" s="42">
        <v>14</v>
      </c>
      <c r="C48" s="42">
        <v>0</v>
      </c>
      <c r="D48" s="42">
        <v>0</v>
      </c>
      <c r="E48" s="42">
        <v>0</v>
      </c>
      <c r="F48" s="42">
        <f t="shared" si="9"/>
        <v>0</v>
      </c>
      <c r="G48" s="42">
        <v>53</v>
      </c>
      <c r="H48" s="42">
        <v>0</v>
      </c>
      <c r="I48" s="42">
        <v>0</v>
      </c>
      <c r="J48" s="42">
        <f t="shared" si="10"/>
        <v>53</v>
      </c>
      <c r="K48" s="42">
        <f t="shared" si="11"/>
        <v>53</v>
      </c>
      <c r="L48" s="46"/>
      <c r="M48" s="44" t="s">
        <v>82</v>
      </c>
      <c r="N48" s="44">
        <f>L48*O48</f>
        <v>0</v>
      </c>
      <c r="O48" s="44"/>
      <c r="P48" s="44"/>
    </row>
    <row r="49" spans="1:16" s="2" customFormat="1" ht="24">
      <c r="A49" s="42" t="s">
        <v>59</v>
      </c>
      <c r="B49" s="42">
        <v>12</v>
      </c>
      <c r="C49" s="42">
        <v>0</v>
      </c>
      <c r="D49" s="42">
        <v>0</v>
      </c>
      <c r="E49" s="42">
        <v>0</v>
      </c>
      <c r="F49" s="42">
        <f t="shared" si="9"/>
        <v>0</v>
      </c>
      <c r="G49" s="42">
        <v>41</v>
      </c>
      <c r="H49" s="42">
        <v>0</v>
      </c>
      <c r="I49" s="42">
        <v>0</v>
      </c>
      <c r="J49" s="42">
        <f t="shared" si="10"/>
        <v>41</v>
      </c>
      <c r="K49" s="42">
        <f t="shared" si="11"/>
        <v>41</v>
      </c>
      <c r="L49" s="46"/>
      <c r="M49" s="44" t="s">
        <v>82</v>
      </c>
      <c r="N49" s="44">
        <f>L49*O49</f>
        <v>0</v>
      </c>
      <c r="O49" s="44"/>
      <c r="P49" s="44"/>
    </row>
    <row r="50" spans="1:16" s="2" customFormat="1" ht="24">
      <c r="A50" s="142" t="s">
        <v>23</v>
      </c>
      <c r="B50" s="143">
        <f>SUM(B44:B49)</f>
        <v>82</v>
      </c>
      <c r="C50" s="143">
        <f>SUM(C44:C49)</f>
        <v>0</v>
      </c>
      <c r="D50" s="143">
        <f>SUM(D44:D49)</f>
        <v>0</v>
      </c>
      <c r="E50" s="143">
        <f>SUM(E44:E49)</f>
        <v>0</v>
      </c>
      <c r="F50" s="144">
        <f t="shared" si="9"/>
        <v>0</v>
      </c>
      <c r="G50" s="143">
        <f>SUM(G44:G49)</f>
        <v>220</v>
      </c>
      <c r="H50" s="143">
        <f>SUM(H44:H49)</f>
        <v>0</v>
      </c>
      <c r="I50" s="143">
        <f>SUM(I44:I49)</f>
        <v>0</v>
      </c>
      <c r="J50" s="144">
        <f t="shared" si="10"/>
        <v>220</v>
      </c>
      <c r="K50" s="144">
        <f t="shared" si="11"/>
        <v>220</v>
      </c>
      <c r="L50" s="145">
        <f>SUM(L44:L49)</f>
        <v>0</v>
      </c>
      <c r="M50" s="150" t="s">
        <v>82</v>
      </c>
      <c r="N50" s="146">
        <f>SUM(N44:N49)</f>
        <v>0</v>
      </c>
      <c r="O50" s="150" t="e">
        <f t="shared" ref="O50" si="12">N50/L50</f>
        <v>#DIV/0!</v>
      </c>
      <c r="P50" s="146">
        <f>SUM(P44:P49)/5</f>
        <v>0</v>
      </c>
    </row>
    <row r="51" spans="1:16" s="2" customFormat="1" ht="24">
      <c r="A51" s="79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9"/>
      <c r="M51" s="133"/>
      <c r="N51" s="49"/>
      <c r="O51" s="133"/>
      <c r="P51" s="49"/>
    </row>
    <row r="52" spans="1:16" s="2" customFormat="1" ht="24">
      <c r="A52" s="208" t="s">
        <v>25</v>
      </c>
      <c r="B52" s="209" t="s">
        <v>20</v>
      </c>
      <c r="C52" s="210" t="s">
        <v>40</v>
      </c>
      <c r="D52" s="211"/>
      <c r="E52" s="211"/>
      <c r="F52" s="212"/>
      <c r="G52" s="210" t="s">
        <v>41</v>
      </c>
      <c r="H52" s="211"/>
      <c r="I52" s="211"/>
      <c r="J52" s="212"/>
      <c r="K52" s="213" t="s">
        <v>42</v>
      </c>
      <c r="L52" s="213" t="s">
        <v>43</v>
      </c>
      <c r="M52" s="213" t="s">
        <v>44</v>
      </c>
      <c r="N52" s="213" t="s">
        <v>45</v>
      </c>
      <c r="O52" s="213" t="s">
        <v>46</v>
      </c>
      <c r="P52" s="205" t="s">
        <v>21</v>
      </c>
    </row>
    <row r="53" spans="1:16" s="2" customFormat="1">
      <c r="A53" s="208"/>
      <c r="B53" s="209"/>
      <c r="C53" s="205" t="s">
        <v>47</v>
      </c>
      <c r="D53" s="205" t="s">
        <v>48</v>
      </c>
      <c r="E53" s="205" t="s">
        <v>49</v>
      </c>
      <c r="F53" s="205" t="s">
        <v>50</v>
      </c>
      <c r="G53" s="205" t="s">
        <v>51</v>
      </c>
      <c r="H53" s="205" t="s">
        <v>52</v>
      </c>
      <c r="I53" s="205" t="s">
        <v>49</v>
      </c>
      <c r="J53" s="205" t="s">
        <v>53</v>
      </c>
      <c r="K53" s="214"/>
      <c r="L53" s="214"/>
      <c r="M53" s="214"/>
      <c r="N53" s="214"/>
      <c r="O53" s="214"/>
      <c r="P53" s="206"/>
    </row>
    <row r="54" spans="1:16" s="2" customFormat="1">
      <c r="A54" s="208"/>
      <c r="B54" s="209"/>
      <c r="C54" s="206"/>
      <c r="D54" s="206"/>
      <c r="E54" s="206"/>
      <c r="F54" s="206"/>
      <c r="G54" s="206"/>
      <c r="H54" s="206"/>
      <c r="I54" s="206"/>
      <c r="J54" s="206"/>
      <c r="K54" s="214"/>
      <c r="L54" s="214"/>
      <c r="M54" s="214"/>
      <c r="N54" s="214"/>
      <c r="O54" s="214"/>
      <c r="P54" s="206"/>
    </row>
    <row r="55" spans="1:16" s="2" customFormat="1">
      <c r="A55" s="208"/>
      <c r="B55" s="209"/>
      <c r="C55" s="207"/>
      <c r="D55" s="207"/>
      <c r="E55" s="207"/>
      <c r="F55" s="207"/>
      <c r="G55" s="207"/>
      <c r="H55" s="207"/>
      <c r="I55" s="207"/>
      <c r="J55" s="207"/>
      <c r="K55" s="215"/>
      <c r="L55" s="215"/>
      <c r="M55" s="215"/>
      <c r="N55" s="215"/>
      <c r="O55" s="215"/>
      <c r="P55" s="207"/>
    </row>
    <row r="56" spans="1:16" s="2" customFormat="1" ht="24">
      <c r="A56" s="42" t="s">
        <v>54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82"/>
      <c r="M56" s="82"/>
      <c r="N56" s="82"/>
      <c r="O56" s="82"/>
      <c r="P56" s="82"/>
    </row>
    <row r="57" spans="1:16" s="2" customFormat="1" ht="24">
      <c r="A57" s="42" t="s">
        <v>55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2"/>
      <c r="M57" s="82"/>
      <c r="N57" s="82"/>
      <c r="O57" s="82"/>
      <c r="P57" s="82"/>
    </row>
    <row r="58" spans="1:16" s="2" customFormat="1" ht="24">
      <c r="A58" s="42" t="s">
        <v>56</v>
      </c>
      <c r="B58" s="42">
        <v>78</v>
      </c>
      <c r="C58" s="42">
        <v>0</v>
      </c>
      <c r="D58" s="42">
        <v>0</v>
      </c>
      <c r="E58" s="42">
        <v>0</v>
      </c>
      <c r="F58" s="42">
        <f>C58+D58+E58</f>
        <v>0</v>
      </c>
      <c r="G58" s="42">
        <v>208</v>
      </c>
      <c r="H58" s="42">
        <v>0</v>
      </c>
      <c r="I58" s="42">
        <v>0</v>
      </c>
      <c r="J58" s="42">
        <f>G58-H58-I58</f>
        <v>208</v>
      </c>
      <c r="K58" s="42">
        <f>F58+J58</f>
        <v>208</v>
      </c>
      <c r="L58" s="46"/>
      <c r="M58" s="44" t="s">
        <v>82</v>
      </c>
      <c r="N58" s="44">
        <f>L58*O58</f>
        <v>0</v>
      </c>
      <c r="O58" s="44"/>
      <c r="P58" s="44"/>
    </row>
    <row r="59" spans="1:16" s="2" customFormat="1" ht="24">
      <c r="A59" s="42" t="s">
        <v>57</v>
      </c>
      <c r="B59" s="42">
        <v>50</v>
      </c>
      <c r="C59" s="42">
        <v>16</v>
      </c>
      <c r="D59" s="42"/>
      <c r="E59" s="42">
        <v>0</v>
      </c>
      <c r="F59" s="42">
        <f>C59+D59+E59</f>
        <v>16</v>
      </c>
      <c r="G59" s="42">
        <v>98</v>
      </c>
      <c r="H59" s="42">
        <v>0</v>
      </c>
      <c r="I59" s="42">
        <v>0</v>
      </c>
      <c r="J59" s="42">
        <f>G59-H59-I59</f>
        <v>98</v>
      </c>
      <c r="K59" s="42">
        <f>F59+J59</f>
        <v>114</v>
      </c>
      <c r="L59" s="46"/>
      <c r="M59" s="44" t="s">
        <v>82</v>
      </c>
      <c r="N59" s="44">
        <f t="shared" ref="N59:N61" si="13">L59*O59</f>
        <v>0</v>
      </c>
      <c r="O59" s="44"/>
      <c r="P59" s="44"/>
    </row>
    <row r="60" spans="1:16" s="2" customFormat="1" ht="24">
      <c r="A60" s="42" t="s">
        <v>58</v>
      </c>
      <c r="B60" s="42">
        <v>69</v>
      </c>
      <c r="C60" s="42">
        <v>0</v>
      </c>
      <c r="D60" s="42">
        <v>0</v>
      </c>
      <c r="E60" s="42">
        <v>0</v>
      </c>
      <c r="F60" s="42">
        <f>C60+D60+E60</f>
        <v>0</v>
      </c>
      <c r="G60" s="42">
        <v>186</v>
      </c>
      <c r="H60" s="42">
        <v>0</v>
      </c>
      <c r="I60" s="42">
        <v>0</v>
      </c>
      <c r="J60" s="42">
        <f>G60-H60-I60</f>
        <v>186</v>
      </c>
      <c r="K60" s="42">
        <f>F60+J60</f>
        <v>186</v>
      </c>
      <c r="L60" s="46"/>
      <c r="M60" s="44" t="s">
        <v>82</v>
      </c>
      <c r="N60" s="44">
        <f t="shared" si="13"/>
        <v>0</v>
      </c>
      <c r="O60" s="44"/>
      <c r="P60" s="44"/>
    </row>
    <row r="61" spans="1:16" s="2" customFormat="1" ht="24">
      <c r="A61" s="42" t="s">
        <v>59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4"/>
      <c r="M61" s="44"/>
      <c r="N61" s="44">
        <f t="shared" si="13"/>
        <v>0</v>
      </c>
      <c r="O61" s="44"/>
      <c r="P61" s="44"/>
    </row>
    <row r="62" spans="1:16" s="2" customFormat="1" ht="24">
      <c r="A62" s="142" t="s">
        <v>23</v>
      </c>
      <c r="B62" s="143">
        <f>SUM(B56:B61)</f>
        <v>197</v>
      </c>
      <c r="C62" s="143">
        <f>SUM(C56:C61)</f>
        <v>16</v>
      </c>
      <c r="D62" s="143">
        <f>SUM(D56:D61)</f>
        <v>0</v>
      </c>
      <c r="E62" s="143">
        <f>SUM(E56:E61)</f>
        <v>0</v>
      </c>
      <c r="F62" s="144">
        <f>C62+D62+E62</f>
        <v>16</v>
      </c>
      <c r="G62" s="143">
        <f>SUM(G56:G61)</f>
        <v>492</v>
      </c>
      <c r="H62" s="143">
        <f>SUM(H56:H61)</f>
        <v>0</v>
      </c>
      <c r="I62" s="143">
        <f>SUM(I56:I61)</f>
        <v>0</v>
      </c>
      <c r="J62" s="144">
        <f>G62-H62-I62</f>
        <v>492</v>
      </c>
      <c r="K62" s="144">
        <f>F62+J62</f>
        <v>508</v>
      </c>
      <c r="L62" s="145">
        <f>SUM(L56:L61)</f>
        <v>0</v>
      </c>
      <c r="M62" s="150" t="s">
        <v>82</v>
      </c>
      <c r="N62" s="146">
        <f>SUM(N56:N61)</f>
        <v>0</v>
      </c>
      <c r="O62" s="150" t="e">
        <f>N62/L62</f>
        <v>#DIV/0!</v>
      </c>
      <c r="P62" s="146">
        <f>SUM(P56:P61)/3</f>
        <v>0</v>
      </c>
    </row>
    <row r="63" spans="1:16" s="2" customFormat="1" ht="24">
      <c r="A63" s="79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9"/>
      <c r="M63" s="133"/>
      <c r="N63" s="49"/>
      <c r="O63" s="133"/>
      <c r="P63" s="49"/>
    </row>
    <row r="64" spans="1:16" ht="17.2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</row>
    <row r="65" spans="1:16" ht="24">
      <c r="A65" s="208" t="s">
        <v>12</v>
      </c>
      <c r="B65" s="209" t="s">
        <v>20</v>
      </c>
      <c r="C65" s="210" t="s">
        <v>40</v>
      </c>
      <c r="D65" s="211"/>
      <c r="E65" s="211"/>
      <c r="F65" s="212"/>
      <c r="G65" s="210" t="s">
        <v>41</v>
      </c>
      <c r="H65" s="211"/>
      <c r="I65" s="211"/>
      <c r="J65" s="212"/>
      <c r="K65" s="213" t="s">
        <v>42</v>
      </c>
      <c r="L65" s="213" t="s">
        <v>43</v>
      </c>
      <c r="M65" s="213" t="s">
        <v>44</v>
      </c>
      <c r="N65" s="213" t="s">
        <v>45</v>
      </c>
      <c r="O65" s="213" t="s">
        <v>46</v>
      </c>
      <c r="P65" s="205" t="s">
        <v>21</v>
      </c>
    </row>
    <row r="66" spans="1:16">
      <c r="A66" s="208"/>
      <c r="B66" s="209"/>
      <c r="C66" s="205" t="s">
        <v>47</v>
      </c>
      <c r="D66" s="205" t="s">
        <v>48</v>
      </c>
      <c r="E66" s="205" t="s">
        <v>49</v>
      </c>
      <c r="F66" s="205" t="s">
        <v>50</v>
      </c>
      <c r="G66" s="205" t="s">
        <v>51</v>
      </c>
      <c r="H66" s="205" t="s">
        <v>52</v>
      </c>
      <c r="I66" s="205" t="s">
        <v>49</v>
      </c>
      <c r="J66" s="205" t="s">
        <v>53</v>
      </c>
      <c r="K66" s="214"/>
      <c r="L66" s="214"/>
      <c r="M66" s="214"/>
      <c r="N66" s="214"/>
      <c r="O66" s="214"/>
      <c r="P66" s="206"/>
    </row>
    <row r="67" spans="1:16">
      <c r="A67" s="208"/>
      <c r="B67" s="209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>
      <c r="A68" s="208"/>
      <c r="B68" s="209"/>
      <c r="C68" s="207"/>
      <c r="D68" s="207"/>
      <c r="E68" s="207"/>
      <c r="F68" s="207"/>
      <c r="G68" s="207"/>
      <c r="H68" s="207"/>
      <c r="I68" s="207"/>
      <c r="J68" s="207"/>
      <c r="K68" s="215"/>
      <c r="L68" s="215"/>
      <c r="M68" s="215"/>
      <c r="N68" s="215"/>
      <c r="O68" s="215"/>
      <c r="P68" s="207"/>
    </row>
    <row r="69" spans="1:16" ht="24">
      <c r="A69" s="42" t="s">
        <v>54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1"/>
      <c r="M69" s="81"/>
      <c r="N69" s="81"/>
      <c r="O69" s="81"/>
      <c r="P69" s="81"/>
    </row>
    <row r="70" spans="1:16" ht="24">
      <c r="A70" s="42" t="s">
        <v>55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1"/>
      <c r="M70" s="81"/>
      <c r="N70" s="81"/>
      <c r="O70" s="81"/>
      <c r="P70" s="81"/>
    </row>
    <row r="71" spans="1:16" ht="24">
      <c r="A71" s="42" t="s">
        <v>56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1"/>
      <c r="M71" s="81"/>
      <c r="N71" s="81"/>
      <c r="O71" s="81"/>
      <c r="P71" s="81"/>
    </row>
    <row r="72" spans="1:16" ht="24">
      <c r="A72" s="42" t="s">
        <v>57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1"/>
      <c r="M72" s="81"/>
      <c r="N72" s="81"/>
      <c r="O72" s="81"/>
      <c r="P72" s="81"/>
    </row>
    <row r="73" spans="1:16" ht="24">
      <c r="A73" s="42" t="s">
        <v>58</v>
      </c>
      <c r="B73" s="42">
        <v>6</v>
      </c>
      <c r="C73" s="42">
        <v>4</v>
      </c>
      <c r="D73" s="42">
        <v>0</v>
      </c>
      <c r="E73" s="42">
        <v>0</v>
      </c>
      <c r="F73" s="42">
        <f>C73+D73+E73</f>
        <v>4</v>
      </c>
      <c r="G73" s="42">
        <v>0</v>
      </c>
      <c r="H73" s="42">
        <v>0</v>
      </c>
      <c r="I73" s="42">
        <v>0</v>
      </c>
      <c r="J73" s="42">
        <f>G73-H73-I73</f>
        <v>0</v>
      </c>
      <c r="K73" s="42">
        <f>F73+J73</f>
        <v>4</v>
      </c>
      <c r="L73" s="44">
        <v>0</v>
      </c>
      <c r="M73" s="44"/>
      <c r="N73" s="44">
        <v>0</v>
      </c>
      <c r="O73" s="44">
        <v>0</v>
      </c>
      <c r="P73" s="44">
        <v>0</v>
      </c>
    </row>
    <row r="74" spans="1:16" ht="24">
      <c r="A74" s="42" t="s">
        <v>59</v>
      </c>
      <c r="B74" s="42">
        <v>8</v>
      </c>
      <c r="C74" s="42">
        <v>5</v>
      </c>
      <c r="D74" s="42">
        <v>0</v>
      </c>
      <c r="E74" s="42">
        <v>0</v>
      </c>
      <c r="F74" s="42">
        <f>C74+D74+E74</f>
        <v>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15</v>
      </c>
      <c r="L74" s="44">
        <v>0</v>
      </c>
      <c r="M74" s="44"/>
      <c r="N74" s="44">
        <v>0</v>
      </c>
      <c r="O74" s="44">
        <v>0</v>
      </c>
      <c r="P74" s="44">
        <v>0</v>
      </c>
    </row>
    <row r="75" spans="1:16" ht="24">
      <c r="A75" s="84" t="s">
        <v>23</v>
      </c>
      <c r="B75" s="85">
        <f>SUM(B73:B74)</f>
        <v>14</v>
      </c>
      <c r="C75" s="85">
        <f>SUM(C73:C74)</f>
        <v>9</v>
      </c>
      <c r="D75" s="85">
        <f>SUM(D73:D74)</f>
        <v>0</v>
      </c>
      <c r="E75" s="85">
        <f>SUM(E73:E74)</f>
        <v>0</v>
      </c>
      <c r="F75" s="86">
        <f>C75+D75+E75</f>
        <v>9</v>
      </c>
      <c r="G75" s="85">
        <f>SUM(G73:G74)</f>
        <v>10</v>
      </c>
      <c r="H75" s="85">
        <f>SUM(H73:H74)</f>
        <v>0</v>
      </c>
      <c r="I75" s="85">
        <f>SUM(I73:I74)</f>
        <v>0</v>
      </c>
      <c r="J75" s="86">
        <f>G75-H75-I75</f>
        <v>10</v>
      </c>
      <c r="K75" s="86">
        <f>F75+J75</f>
        <v>19</v>
      </c>
      <c r="L75" s="87">
        <f>SUM(L73:L74)</f>
        <v>0</v>
      </c>
      <c r="M75" s="87"/>
      <c r="N75" s="87">
        <f>SUM(N73:N74)</f>
        <v>0</v>
      </c>
      <c r="O75" s="112">
        <v>0</v>
      </c>
      <c r="P75" s="87">
        <f>SUM(P73:P74)</f>
        <v>0</v>
      </c>
    </row>
    <row r="76" spans="1:16" ht="17.2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</row>
    <row r="77" spans="1:16" ht="17.2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</row>
    <row r="78" spans="1:16" ht="24">
      <c r="A78" s="208" t="s">
        <v>14</v>
      </c>
      <c r="B78" s="209" t="s">
        <v>20</v>
      </c>
      <c r="C78" s="210" t="s">
        <v>40</v>
      </c>
      <c r="D78" s="211"/>
      <c r="E78" s="211"/>
      <c r="F78" s="212"/>
      <c r="G78" s="210" t="s">
        <v>41</v>
      </c>
      <c r="H78" s="211"/>
      <c r="I78" s="211"/>
      <c r="J78" s="212"/>
      <c r="K78" s="213" t="s">
        <v>42</v>
      </c>
      <c r="L78" s="213" t="s">
        <v>43</v>
      </c>
      <c r="M78" s="213" t="s">
        <v>44</v>
      </c>
      <c r="N78" s="213" t="s">
        <v>45</v>
      </c>
      <c r="O78" s="213" t="s">
        <v>46</v>
      </c>
      <c r="P78" s="205" t="s">
        <v>21</v>
      </c>
    </row>
    <row r="79" spans="1:16">
      <c r="A79" s="208"/>
      <c r="B79" s="209"/>
      <c r="C79" s="205" t="s">
        <v>47</v>
      </c>
      <c r="D79" s="205" t="s">
        <v>48</v>
      </c>
      <c r="E79" s="205" t="s">
        <v>49</v>
      </c>
      <c r="F79" s="205" t="s">
        <v>50</v>
      </c>
      <c r="G79" s="205" t="s">
        <v>51</v>
      </c>
      <c r="H79" s="205" t="s">
        <v>52</v>
      </c>
      <c r="I79" s="205" t="s">
        <v>49</v>
      </c>
      <c r="J79" s="205" t="s">
        <v>53</v>
      </c>
      <c r="K79" s="214"/>
      <c r="L79" s="214"/>
      <c r="M79" s="214"/>
      <c r="N79" s="214"/>
      <c r="O79" s="214"/>
      <c r="P79" s="206"/>
    </row>
    <row r="80" spans="1:16">
      <c r="A80" s="208"/>
      <c r="B80" s="209"/>
      <c r="C80" s="206"/>
      <c r="D80" s="206"/>
      <c r="E80" s="206"/>
      <c r="F80" s="206"/>
      <c r="G80" s="206"/>
      <c r="H80" s="206"/>
      <c r="I80" s="206"/>
      <c r="J80" s="206"/>
      <c r="K80" s="214"/>
      <c r="L80" s="214"/>
      <c r="M80" s="214"/>
      <c r="N80" s="214"/>
      <c r="O80" s="214"/>
      <c r="P80" s="206"/>
    </row>
    <row r="81" spans="1:16">
      <c r="A81" s="208"/>
      <c r="B81" s="209"/>
      <c r="C81" s="207"/>
      <c r="D81" s="207"/>
      <c r="E81" s="207"/>
      <c r="F81" s="207"/>
      <c r="G81" s="207"/>
      <c r="H81" s="207"/>
      <c r="I81" s="207"/>
      <c r="J81" s="207"/>
      <c r="K81" s="215"/>
      <c r="L81" s="215"/>
      <c r="M81" s="215"/>
      <c r="N81" s="215"/>
      <c r="O81" s="215"/>
      <c r="P81" s="207"/>
    </row>
    <row r="82" spans="1:16" ht="24">
      <c r="A82" s="42" t="s">
        <v>54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1"/>
      <c r="M82" s="81"/>
      <c r="N82" s="81"/>
      <c r="O82" s="81"/>
      <c r="P82" s="81"/>
    </row>
    <row r="83" spans="1:16" ht="24">
      <c r="A83" s="42" t="s">
        <v>55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1"/>
      <c r="M83" s="81"/>
      <c r="N83" s="81"/>
      <c r="O83" s="81"/>
      <c r="P83" s="81"/>
    </row>
    <row r="84" spans="1:16" ht="24">
      <c r="A84" s="42" t="s">
        <v>56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1"/>
      <c r="M84" s="81"/>
      <c r="N84" s="81"/>
      <c r="O84" s="81"/>
      <c r="P84" s="81"/>
    </row>
    <row r="85" spans="1:16" ht="24">
      <c r="A85" s="42" t="s">
        <v>57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1"/>
      <c r="M85" s="81"/>
      <c r="N85" s="81"/>
      <c r="O85" s="81"/>
      <c r="P85" s="81"/>
    </row>
    <row r="86" spans="1:16" ht="24">
      <c r="A86" s="42" t="s">
        <v>58</v>
      </c>
      <c r="B86" s="42">
        <v>0</v>
      </c>
      <c r="C86" s="42">
        <v>0</v>
      </c>
      <c r="D86" s="42">
        <v>0</v>
      </c>
      <c r="E86" s="42">
        <v>0</v>
      </c>
      <c r="F86" s="42">
        <f>C86+D86+E86</f>
        <v>0</v>
      </c>
      <c r="G86" s="42">
        <v>0</v>
      </c>
      <c r="H86" s="42">
        <v>0</v>
      </c>
      <c r="I86" s="42">
        <v>0</v>
      </c>
      <c r="J86" s="42">
        <f>G86-H86-I86</f>
        <v>0</v>
      </c>
      <c r="K86" s="42">
        <f>F86+J86</f>
        <v>0</v>
      </c>
      <c r="L86" s="42">
        <v>0</v>
      </c>
      <c r="M86" s="44"/>
      <c r="N86" s="44">
        <v>0</v>
      </c>
      <c r="O86" s="44" t="e">
        <f>N86/L86</f>
        <v>#DIV/0!</v>
      </c>
      <c r="P86" s="44">
        <v>0</v>
      </c>
    </row>
    <row r="87" spans="1:16" ht="24">
      <c r="A87" s="42" t="s">
        <v>59</v>
      </c>
      <c r="B87" s="42"/>
      <c r="C87" s="42"/>
      <c r="D87" s="42"/>
      <c r="E87" s="42"/>
      <c r="F87" s="42">
        <f>C87+D87+E87</f>
        <v>0</v>
      </c>
      <c r="G87" s="42"/>
      <c r="H87" s="42"/>
      <c r="I87" s="42"/>
      <c r="J87" s="42"/>
      <c r="K87" s="42"/>
      <c r="L87" s="42"/>
      <c r="M87" s="44"/>
      <c r="N87" s="44"/>
      <c r="O87" s="44"/>
      <c r="P87" s="44"/>
    </row>
    <row r="88" spans="1:16" ht="24">
      <c r="A88" s="84" t="s">
        <v>23</v>
      </c>
      <c r="B88" s="85">
        <f>SUM(B86:B87)</f>
        <v>0</v>
      </c>
      <c r="C88" s="85">
        <f>SUM(C86:C87)</f>
        <v>0</v>
      </c>
      <c r="D88" s="85">
        <f>SUM(D86:D87)</f>
        <v>0</v>
      </c>
      <c r="E88" s="85">
        <f>SUM(E86:E87)</f>
        <v>0</v>
      </c>
      <c r="F88" s="86">
        <f>C88+D88+E88</f>
        <v>0</v>
      </c>
      <c r="G88" s="85">
        <f>SUM(G86:G87)</f>
        <v>0</v>
      </c>
      <c r="H88" s="85">
        <f>SUM(H86:H87)</f>
        <v>0</v>
      </c>
      <c r="I88" s="85">
        <f>SUM(I86:I87)</f>
        <v>0</v>
      </c>
      <c r="J88" s="86">
        <f>G88-H88-I88</f>
        <v>0</v>
      </c>
      <c r="K88" s="86">
        <f>F88+J88</f>
        <v>0</v>
      </c>
      <c r="L88" s="85">
        <f>SUM(L86:L87)</f>
        <v>0</v>
      </c>
      <c r="M88" s="87"/>
      <c r="N88" s="87">
        <f>SUM(N86:N87)</f>
        <v>0</v>
      </c>
      <c r="O88" s="112" t="e">
        <f>N88/L88</f>
        <v>#DIV/0!</v>
      </c>
      <c r="P88" s="87">
        <f>SUM(P86:P87)</f>
        <v>0</v>
      </c>
    </row>
    <row r="89" spans="1:16" ht="17.2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</row>
    <row r="90" spans="1:16" ht="24">
      <c r="A90" s="208" t="s">
        <v>84</v>
      </c>
      <c r="B90" s="209" t="s">
        <v>20</v>
      </c>
      <c r="C90" s="210" t="s">
        <v>40</v>
      </c>
      <c r="D90" s="211"/>
      <c r="E90" s="211"/>
      <c r="F90" s="212"/>
      <c r="G90" s="210" t="s">
        <v>41</v>
      </c>
      <c r="H90" s="211"/>
      <c r="I90" s="211"/>
      <c r="J90" s="212"/>
      <c r="K90" s="213" t="s">
        <v>42</v>
      </c>
      <c r="L90" s="213" t="s">
        <v>43</v>
      </c>
      <c r="M90" s="213" t="s">
        <v>44</v>
      </c>
      <c r="N90" s="213" t="s">
        <v>45</v>
      </c>
      <c r="O90" s="213" t="s">
        <v>46</v>
      </c>
      <c r="P90" s="205" t="s">
        <v>21</v>
      </c>
    </row>
    <row r="91" spans="1:16">
      <c r="A91" s="208"/>
      <c r="B91" s="209"/>
      <c r="C91" s="205" t="s">
        <v>47</v>
      </c>
      <c r="D91" s="205" t="s">
        <v>48</v>
      </c>
      <c r="E91" s="205" t="s">
        <v>49</v>
      </c>
      <c r="F91" s="205" t="s">
        <v>50</v>
      </c>
      <c r="G91" s="205" t="s">
        <v>51</v>
      </c>
      <c r="H91" s="205" t="s">
        <v>52</v>
      </c>
      <c r="I91" s="205" t="s">
        <v>49</v>
      </c>
      <c r="J91" s="205" t="s">
        <v>53</v>
      </c>
      <c r="K91" s="214"/>
      <c r="L91" s="214"/>
      <c r="M91" s="214"/>
      <c r="N91" s="214"/>
      <c r="O91" s="214"/>
      <c r="P91" s="206"/>
    </row>
    <row r="92" spans="1:16">
      <c r="A92" s="208"/>
      <c r="B92" s="209"/>
      <c r="C92" s="206"/>
      <c r="D92" s="206"/>
      <c r="E92" s="206"/>
      <c r="F92" s="206"/>
      <c r="G92" s="206"/>
      <c r="H92" s="206"/>
      <c r="I92" s="206"/>
      <c r="J92" s="206"/>
      <c r="K92" s="214"/>
      <c r="L92" s="214"/>
      <c r="M92" s="214"/>
      <c r="N92" s="214"/>
      <c r="O92" s="214"/>
      <c r="P92" s="206"/>
    </row>
    <row r="93" spans="1:16">
      <c r="A93" s="208"/>
      <c r="B93" s="209"/>
      <c r="C93" s="207"/>
      <c r="D93" s="207"/>
      <c r="E93" s="207"/>
      <c r="F93" s="207"/>
      <c r="G93" s="207"/>
      <c r="H93" s="207"/>
      <c r="I93" s="207"/>
      <c r="J93" s="207"/>
      <c r="K93" s="215"/>
      <c r="L93" s="215"/>
      <c r="M93" s="215"/>
      <c r="N93" s="215"/>
      <c r="O93" s="215"/>
      <c r="P93" s="207"/>
    </row>
    <row r="94" spans="1:16" ht="24">
      <c r="A94" s="42" t="s">
        <v>54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1"/>
      <c r="M94" s="81"/>
      <c r="N94" s="81"/>
      <c r="O94" s="81"/>
      <c r="P94" s="81"/>
    </row>
    <row r="95" spans="1:16" ht="24">
      <c r="A95" s="42" t="s">
        <v>55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1"/>
      <c r="M95" s="81"/>
      <c r="N95" s="81"/>
      <c r="O95" s="81"/>
      <c r="P95" s="81"/>
    </row>
    <row r="96" spans="1:16" ht="24">
      <c r="A96" s="42" t="s">
        <v>56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1"/>
      <c r="M96" s="81"/>
      <c r="N96" s="81"/>
      <c r="O96" s="81"/>
      <c r="P96" s="81"/>
    </row>
    <row r="97" spans="1:16" ht="24">
      <c r="A97" s="42" t="s">
        <v>57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1"/>
      <c r="M97" s="81"/>
      <c r="N97" s="81"/>
      <c r="O97" s="81"/>
      <c r="P97" s="81"/>
    </row>
    <row r="98" spans="1:16" ht="24">
      <c r="A98" s="42" t="s">
        <v>58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1"/>
      <c r="M98" s="81"/>
      <c r="N98" s="81"/>
      <c r="O98" s="81"/>
      <c r="P98" s="81"/>
    </row>
    <row r="99" spans="1:16" ht="24">
      <c r="A99" s="42" t="s">
        <v>59</v>
      </c>
      <c r="B99" s="42">
        <v>0</v>
      </c>
      <c r="C99" s="42">
        <v>0</v>
      </c>
      <c r="D99" s="42">
        <v>0</v>
      </c>
      <c r="E99" s="42">
        <v>0</v>
      </c>
      <c r="F99" s="42">
        <f>C99+D99+E99</f>
        <v>0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0</v>
      </c>
      <c r="L99" s="42">
        <v>0</v>
      </c>
      <c r="M99" s="42"/>
      <c r="N99" s="42">
        <v>0</v>
      </c>
      <c r="O99" s="42" t="e">
        <f>N99/L99</f>
        <v>#DIV/0!</v>
      </c>
      <c r="P99" s="42">
        <v>0</v>
      </c>
    </row>
    <row r="100" spans="1:16" ht="24">
      <c r="A100" s="84" t="s">
        <v>23</v>
      </c>
      <c r="B100" s="85">
        <f>SUM(B99)</f>
        <v>0</v>
      </c>
      <c r="C100" s="85">
        <f>SUM(C99)</f>
        <v>0</v>
      </c>
      <c r="D100" s="85">
        <f>SUM(D99)</f>
        <v>0</v>
      </c>
      <c r="E100" s="85">
        <f>SUM(E99)</f>
        <v>0</v>
      </c>
      <c r="F100" s="86">
        <f>C100+D100+E100</f>
        <v>0</v>
      </c>
      <c r="G100" s="85">
        <f>SUM(G99)</f>
        <v>0</v>
      </c>
      <c r="H100" s="85">
        <f>SUM(H99)</f>
        <v>0</v>
      </c>
      <c r="I100" s="85">
        <f>SUM(I99)</f>
        <v>0</v>
      </c>
      <c r="J100" s="86">
        <f>G100-H100-I100</f>
        <v>0</v>
      </c>
      <c r="K100" s="86">
        <f>F100+J100</f>
        <v>0</v>
      </c>
      <c r="L100" s="85">
        <f>SUM(L99)</f>
        <v>0</v>
      </c>
      <c r="M100" s="85"/>
      <c r="N100" s="85">
        <f>SUM(N99)</f>
        <v>0</v>
      </c>
      <c r="O100" s="86" t="e">
        <f>N100/L100</f>
        <v>#DIV/0!</v>
      </c>
      <c r="P100" s="85">
        <f>SUM(P99)</f>
        <v>0</v>
      </c>
    </row>
    <row r="101" spans="1:16" ht="17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</row>
    <row r="102" spans="1:16" ht="24">
      <c r="A102" s="208" t="s">
        <v>30</v>
      </c>
      <c r="B102" s="209" t="s">
        <v>20</v>
      </c>
      <c r="C102" s="210" t="s">
        <v>40</v>
      </c>
      <c r="D102" s="211"/>
      <c r="E102" s="211"/>
      <c r="F102" s="212"/>
      <c r="G102" s="210" t="s">
        <v>41</v>
      </c>
      <c r="H102" s="211"/>
      <c r="I102" s="211"/>
      <c r="J102" s="212"/>
      <c r="K102" s="213" t="s">
        <v>42</v>
      </c>
      <c r="L102" s="213" t="s">
        <v>43</v>
      </c>
      <c r="M102" s="213" t="s">
        <v>44</v>
      </c>
      <c r="N102" s="213" t="s">
        <v>45</v>
      </c>
      <c r="O102" s="213" t="s">
        <v>46</v>
      </c>
      <c r="P102" s="205" t="s">
        <v>21</v>
      </c>
    </row>
    <row r="103" spans="1:16">
      <c r="A103" s="208"/>
      <c r="B103" s="209"/>
      <c r="C103" s="205" t="s">
        <v>47</v>
      </c>
      <c r="D103" s="205" t="s">
        <v>48</v>
      </c>
      <c r="E103" s="205" t="s">
        <v>49</v>
      </c>
      <c r="F103" s="205" t="s">
        <v>50</v>
      </c>
      <c r="G103" s="205" t="s">
        <v>51</v>
      </c>
      <c r="H103" s="205" t="s">
        <v>52</v>
      </c>
      <c r="I103" s="205" t="s">
        <v>49</v>
      </c>
      <c r="J103" s="205" t="s">
        <v>53</v>
      </c>
      <c r="K103" s="214"/>
      <c r="L103" s="214"/>
      <c r="M103" s="214"/>
      <c r="N103" s="214"/>
      <c r="O103" s="214"/>
      <c r="P103" s="206"/>
    </row>
    <row r="104" spans="1:16">
      <c r="A104" s="208"/>
      <c r="B104" s="209"/>
      <c r="C104" s="206"/>
      <c r="D104" s="206"/>
      <c r="E104" s="206"/>
      <c r="F104" s="206"/>
      <c r="G104" s="206"/>
      <c r="H104" s="206"/>
      <c r="I104" s="206"/>
      <c r="J104" s="206"/>
      <c r="K104" s="214"/>
      <c r="L104" s="214"/>
      <c r="M104" s="214"/>
      <c r="N104" s="214"/>
      <c r="O104" s="214"/>
      <c r="P104" s="206"/>
    </row>
    <row r="105" spans="1:16">
      <c r="A105" s="208"/>
      <c r="B105" s="209"/>
      <c r="C105" s="207"/>
      <c r="D105" s="207"/>
      <c r="E105" s="207"/>
      <c r="F105" s="207"/>
      <c r="G105" s="207"/>
      <c r="H105" s="207"/>
      <c r="I105" s="207"/>
      <c r="J105" s="207"/>
      <c r="K105" s="215"/>
      <c r="L105" s="215"/>
      <c r="M105" s="215"/>
      <c r="N105" s="215"/>
      <c r="O105" s="215"/>
      <c r="P105" s="207"/>
    </row>
    <row r="106" spans="1:16" ht="24">
      <c r="A106" s="42" t="s">
        <v>54</v>
      </c>
      <c r="B106" s="42">
        <v>2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12</v>
      </c>
      <c r="H106" s="42">
        <v>0</v>
      </c>
      <c r="I106" s="42">
        <v>0</v>
      </c>
      <c r="J106" s="42">
        <f>G106-H106-I106</f>
        <v>12</v>
      </c>
      <c r="K106" s="42">
        <f>F106+J106</f>
        <v>12</v>
      </c>
      <c r="L106" s="42">
        <v>0</v>
      </c>
      <c r="M106" s="42" t="s">
        <v>81</v>
      </c>
      <c r="N106" s="42">
        <f>L106*O106</f>
        <v>0</v>
      </c>
      <c r="O106" s="42">
        <v>0</v>
      </c>
      <c r="P106" s="42">
        <v>0</v>
      </c>
    </row>
    <row r="107" spans="1:16" ht="24">
      <c r="A107" s="42" t="s">
        <v>55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</row>
    <row r="108" spans="1:16" ht="24">
      <c r="A108" s="42" t="s">
        <v>56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57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58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59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4" t="s">
        <v>23</v>
      </c>
      <c r="B112" s="85">
        <f>SUM(B106:B111)</f>
        <v>2</v>
      </c>
      <c r="C112" s="85">
        <f>SUM(C106:C111)</f>
        <v>0</v>
      </c>
      <c r="D112" s="85">
        <f>SUM(D106:D111)</f>
        <v>0</v>
      </c>
      <c r="E112" s="85">
        <f>SUM(E106:E111)</f>
        <v>0</v>
      </c>
      <c r="F112" s="86">
        <f>C112+D112+E112</f>
        <v>0</v>
      </c>
      <c r="G112" s="85">
        <f>SUM(G106:G111)</f>
        <v>12</v>
      </c>
      <c r="H112" s="85">
        <f>SUM(H106:H111)</f>
        <v>0</v>
      </c>
      <c r="I112" s="85">
        <f>SUM(I106:I111)</f>
        <v>0</v>
      </c>
      <c r="J112" s="42">
        <f>G112-H112-I112</f>
        <v>12</v>
      </c>
      <c r="K112" s="86">
        <f>F112+J112</f>
        <v>12</v>
      </c>
      <c r="L112" s="85">
        <f>SUM(L106:L111)</f>
        <v>0</v>
      </c>
      <c r="M112" s="42" t="s">
        <v>81</v>
      </c>
      <c r="N112" s="85">
        <f>SUM(N106:N111)</f>
        <v>0</v>
      </c>
      <c r="O112" s="86" t="e">
        <f>N112/L112</f>
        <v>#DIV/0!</v>
      </c>
      <c r="P112" s="85">
        <f>SUM(P106:P111)</f>
        <v>0</v>
      </c>
    </row>
    <row r="113" spans="1:16" ht="17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</row>
    <row r="114" spans="1:16" ht="24">
      <c r="A114" s="208" t="s">
        <v>31</v>
      </c>
      <c r="B114" s="209" t="s">
        <v>20</v>
      </c>
      <c r="C114" s="210" t="s">
        <v>40</v>
      </c>
      <c r="D114" s="211"/>
      <c r="E114" s="211"/>
      <c r="F114" s="212"/>
      <c r="G114" s="210" t="s">
        <v>41</v>
      </c>
      <c r="H114" s="211"/>
      <c r="I114" s="211"/>
      <c r="J114" s="212"/>
      <c r="K114" s="213" t="s">
        <v>42</v>
      </c>
      <c r="L114" s="213" t="s">
        <v>43</v>
      </c>
      <c r="M114" s="213" t="s">
        <v>44</v>
      </c>
      <c r="N114" s="213" t="s">
        <v>45</v>
      </c>
      <c r="O114" s="213" t="s">
        <v>46</v>
      </c>
      <c r="P114" s="205" t="s">
        <v>21</v>
      </c>
    </row>
    <row r="115" spans="1:16">
      <c r="A115" s="208"/>
      <c r="B115" s="209"/>
      <c r="C115" s="205" t="s">
        <v>47</v>
      </c>
      <c r="D115" s="205" t="s">
        <v>48</v>
      </c>
      <c r="E115" s="205" t="s">
        <v>49</v>
      </c>
      <c r="F115" s="205" t="s">
        <v>50</v>
      </c>
      <c r="G115" s="205" t="s">
        <v>51</v>
      </c>
      <c r="H115" s="205" t="s">
        <v>52</v>
      </c>
      <c r="I115" s="205" t="s">
        <v>49</v>
      </c>
      <c r="J115" s="205" t="s">
        <v>53</v>
      </c>
      <c r="K115" s="214"/>
      <c r="L115" s="214"/>
      <c r="M115" s="214"/>
      <c r="N115" s="214"/>
      <c r="O115" s="214"/>
      <c r="P115" s="206"/>
    </row>
    <row r="116" spans="1:16">
      <c r="A116" s="208"/>
      <c r="B116" s="209"/>
      <c r="C116" s="206"/>
      <c r="D116" s="206"/>
      <c r="E116" s="206"/>
      <c r="F116" s="206"/>
      <c r="G116" s="206"/>
      <c r="H116" s="206"/>
      <c r="I116" s="206"/>
      <c r="J116" s="206"/>
      <c r="K116" s="214"/>
      <c r="L116" s="214"/>
      <c r="M116" s="214"/>
      <c r="N116" s="214"/>
      <c r="O116" s="214"/>
      <c r="P116" s="206"/>
    </row>
    <row r="117" spans="1:16">
      <c r="A117" s="208"/>
      <c r="B117" s="209"/>
      <c r="C117" s="207"/>
      <c r="D117" s="207"/>
      <c r="E117" s="207"/>
      <c r="F117" s="207"/>
      <c r="G117" s="207"/>
      <c r="H117" s="207"/>
      <c r="I117" s="207"/>
      <c r="J117" s="207"/>
      <c r="K117" s="215"/>
      <c r="L117" s="215"/>
      <c r="M117" s="215"/>
      <c r="N117" s="215"/>
      <c r="O117" s="215"/>
      <c r="P117" s="207"/>
    </row>
    <row r="118" spans="1:16" ht="24">
      <c r="A118" s="42" t="s">
        <v>54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1"/>
      <c r="M118" s="81"/>
      <c r="N118" s="81"/>
      <c r="O118" s="81"/>
      <c r="P118" s="81"/>
    </row>
    <row r="119" spans="1:16" ht="24">
      <c r="A119" s="42" t="s">
        <v>55</v>
      </c>
      <c r="B119" s="42">
        <v>2</v>
      </c>
      <c r="C119" s="42">
        <v>2</v>
      </c>
      <c r="D119" s="42">
        <v>0</v>
      </c>
      <c r="E119" s="42">
        <v>0</v>
      </c>
      <c r="F119" s="42">
        <f>C119+D119+E119</f>
        <v>2</v>
      </c>
      <c r="G119" s="42">
        <v>0</v>
      </c>
      <c r="H119" s="42">
        <v>0</v>
      </c>
      <c r="I119" s="42">
        <v>0</v>
      </c>
      <c r="J119" s="42">
        <f>G119-H119-I119</f>
        <v>0</v>
      </c>
      <c r="K119" s="42">
        <f>F119+J119</f>
        <v>2</v>
      </c>
      <c r="L119" s="42">
        <v>0</v>
      </c>
      <c r="M119" s="42"/>
      <c r="N119" s="42">
        <v>0</v>
      </c>
      <c r="O119" s="42">
        <v>0</v>
      </c>
      <c r="P119" s="42">
        <v>0</v>
      </c>
    </row>
    <row r="120" spans="1:16" ht="24">
      <c r="A120" s="42" t="s">
        <v>56</v>
      </c>
      <c r="B120" s="42">
        <v>1</v>
      </c>
      <c r="C120" s="42">
        <v>3</v>
      </c>
      <c r="D120" s="42">
        <v>0</v>
      </c>
      <c r="E120" s="42">
        <v>0</v>
      </c>
      <c r="F120" s="42">
        <f>C120+D120+E120</f>
        <v>3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3</v>
      </c>
      <c r="L120" s="42">
        <v>0</v>
      </c>
      <c r="M120" s="42"/>
      <c r="N120" s="42">
        <v>0</v>
      </c>
      <c r="O120" s="42">
        <v>0</v>
      </c>
      <c r="P120" s="42">
        <v>0</v>
      </c>
    </row>
    <row r="121" spans="1:16" ht="24">
      <c r="A121" s="42" t="s">
        <v>57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42" t="s">
        <v>59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</row>
    <row r="124" spans="1:16" ht="24">
      <c r="A124" s="84" t="s">
        <v>23</v>
      </c>
      <c r="B124" s="85">
        <f>SUM(B119:B123)</f>
        <v>3</v>
      </c>
      <c r="C124" s="85">
        <f>SUM(C119:C123)</f>
        <v>5</v>
      </c>
      <c r="D124" s="85">
        <f>SUM(D119:D123)</f>
        <v>0</v>
      </c>
      <c r="E124" s="85">
        <f>SUM(E119:E123)</f>
        <v>0</v>
      </c>
      <c r="F124" s="86">
        <f>C124+D124+E124</f>
        <v>5</v>
      </c>
      <c r="G124" s="85">
        <f>SUM(G119:G123)</f>
        <v>0</v>
      </c>
      <c r="H124" s="85">
        <f>SUM(H119:H123)</f>
        <v>0</v>
      </c>
      <c r="I124" s="85">
        <f>SUM(I119:I123)</f>
        <v>0</v>
      </c>
      <c r="J124" s="86">
        <f>G124-H124-I124</f>
        <v>0</v>
      </c>
      <c r="K124" s="86">
        <f>F124+J124</f>
        <v>5</v>
      </c>
      <c r="L124" s="85">
        <f>SUM(L119:L123)</f>
        <v>0</v>
      </c>
      <c r="M124" s="85"/>
      <c r="N124" s="85"/>
      <c r="O124" s="86">
        <v>0</v>
      </c>
      <c r="P124" s="85">
        <f>SUM(P119:P123)</f>
        <v>0</v>
      </c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24">
      <c r="A126" s="208" t="s">
        <v>33</v>
      </c>
      <c r="B126" s="209" t="s">
        <v>20</v>
      </c>
      <c r="C126" s="210" t="s">
        <v>40</v>
      </c>
      <c r="D126" s="211"/>
      <c r="E126" s="211"/>
      <c r="F126" s="212"/>
      <c r="G126" s="210" t="s">
        <v>41</v>
      </c>
      <c r="H126" s="211"/>
      <c r="I126" s="211"/>
      <c r="J126" s="212"/>
      <c r="K126" s="213" t="s">
        <v>42</v>
      </c>
      <c r="L126" s="213" t="s">
        <v>43</v>
      </c>
      <c r="M126" s="213" t="s">
        <v>44</v>
      </c>
      <c r="N126" s="213" t="s">
        <v>45</v>
      </c>
      <c r="O126" s="213" t="s">
        <v>46</v>
      </c>
      <c r="P126" s="205" t="s">
        <v>21</v>
      </c>
    </row>
    <row r="127" spans="1:16">
      <c r="A127" s="208"/>
      <c r="B127" s="209"/>
      <c r="C127" s="205" t="s">
        <v>47</v>
      </c>
      <c r="D127" s="205" t="s">
        <v>48</v>
      </c>
      <c r="E127" s="205" t="s">
        <v>49</v>
      </c>
      <c r="F127" s="205" t="s">
        <v>50</v>
      </c>
      <c r="G127" s="205" t="s">
        <v>51</v>
      </c>
      <c r="H127" s="205" t="s">
        <v>52</v>
      </c>
      <c r="I127" s="205" t="s">
        <v>49</v>
      </c>
      <c r="J127" s="205" t="s">
        <v>53</v>
      </c>
      <c r="K127" s="214"/>
      <c r="L127" s="214"/>
      <c r="M127" s="214"/>
      <c r="N127" s="214"/>
      <c r="O127" s="214"/>
      <c r="P127" s="206"/>
    </row>
    <row r="128" spans="1:16">
      <c r="A128" s="208"/>
      <c r="B128" s="209"/>
      <c r="C128" s="206"/>
      <c r="D128" s="206"/>
      <c r="E128" s="206"/>
      <c r="F128" s="206"/>
      <c r="G128" s="206"/>
      <c r="H128" s="206"/>
      <c r="I128" s="206"/>
      <c r="J128" s="206"/>
      <c r="K128" s="214"/>
      <c r="L128" s="214"/>
      <c r="M128" s="214"/>
      <c r="N128" s="214"/>
      <c r="O128" s="214"/>
      <c r="P128" s="206"/>
    </row>
    <row r="129" spans="1:16">
      <c r="A129" s="208"/>
      <c r="B129" s="209"/>
      <c r="C129" s="207"/>
      <c r="D129" s="207"/>
      <c r="E129" s="207"/>
      <c r="F129" s="207"/>
      <c r="G129" s="207"/>
      <c r="H129" s="207"/>
      <c r="I129" s="207"/>
      <c r="J129" s="207"/>
      <c r="K129" s="215"/>
      <c r="L129" s="215"/>
      <c r="M129" s="215"/>
      <c r="N129" s="215"/>
      <c r="O129" s="215"/>
      <c r="P129" s="207"/>
    </row>
    <row r="130" spans="1:16" ht="24">
      <c r="A130" s="42" t="s">
        <v>54</v>
      </c>
      <c r="B130" s="42">
        <v>0</v>
      </c>
      <c r="C130" s="42"/>
      <c r="D130" s="42">
        <v>0</v>
      </c>
      <c r="E130" s="42"/>
      <c r="F130" s="42">
        <f>C130+D130-E130</f>
        <v>0</v>
      </c>
      <c r="G130" s="42"/>
      <c r="H130" s="42"/>
      <c r="I130" s="42"/>
      <c r="J130" s="42"/>
      <c r="K130" s="42">
        <f>F130+J130</f>
        <v>0</v>
      </c>
      <c r="L130" s="42"/>
      <c r="M130" s="42"/>
      <c r="N130" s="42"/>
      <c r="O130" s="42"/>
      <c r="P130" s="42"/>
    </row>
    <row r="131" spans="1:16" ht="24">
      <c r="A131" s="42" t="s">
        <v>55</v>
      </c>
      <c r="B131" s="42">
        <v>0</v>
      </c>
      <c r="C131" s="42">
        <v>0</v>
      </c>
      <c r="D131" s="42">
        <v>0</v>
      </c>
      <c r="E131" s="42">
        <v>0</v>
      </c>
      <c r="F131" s="42">
        <f>C131+D131-E131</f>
        <v>0</v>
      </c>
      <c r="G131" s="42">
        <v>0</v>
      </c>
      <c r="H131" s="42">
        <v>0</v>
      </c>
      <c r="I131" s="42">
        <v>0</v>
      </c>
      <c r="J131" s="42">
        <f>G131-H131-I131</f>
        <v>0</v>
      </c>
      <c r="K131" s="42">
        <f t="shared" ref="K131:K136" si="14">F131+J131</f>
        <v>0</v>
      </c>
      <c r="L131" s="42">
        <v>0</v>
      </c>
      <c r="M131" s="42"/>
      <c r="N131" s="42">
        <v>0</v>
      </c>
      <c r="O131" s="42" t="e">
        <f>N131/L131</f>
        <v>#DIV/0!</v>
      </c>
      <c r="P131" s="42">
        <v>0</v>
      </c>
    </row>
    <row r="132" spans="1:16" ht="24">
      <c r="A132" s="42" t="s">
        <v>56</v>
      </c>
      <c r="B132" s="42">
        <v>0</v>
      </c>
      <c r="C132" s="42"/>
      <c r="D132" s="42">
        <v>0</v>
      </c>
      <c r="E132" s="42"/>
      <c r="F132" s="42">
        <f t="shared" ref="F132:F134" si="15">C132+D132+E132</f>
        <v>0</v>
      </c>
      <c r="G132" s="42"/>
      <c r="H132" s="42"/>
      <c r="I132" s="42"/>
      <c r="J132" s="42"/>
      <c r="K132" s="42">
        <f t="shared" si="14"/>
        <v>0</v>
      </c>
      <c r="L132" s="42"/>
      <c r="M132" s="42"/>
      <c r="N132" s="42"/>
      <c r="O132" s="42"/>
      <c r="P132" s="42"/>
    </row>
    <row r="133" spans="1:16" ht="24">
      <c r="A133" s="42" t="s">
        <v>57</v>
      </c>
      <c r="B133" s="42"/>
      <c r="C133" s="42"/>
      <c r="D133" s="42"/>
      <c r="E133" s="42"/>
      <c r="F133" s="42">
        <f t="shared" si="15"/>
        <v>0</v>
      </c>
      <c r="G133" s="42"/>
      <c r="H133" s="42"/>
      <c r="I133" s="42"/>
      <c r="J133" s="42"/>
      <c r="K133" s="42">
        <f t="shared" si="14"/>
        <v>0</v>
      </c>
      <c r="L133" s="42"/>
      <c r="M133" s="42"/>
      <c r="N133" s="42"/>
      <c r="O133" s="42"/>
      <c r="P133" s="42"/>
    </row>
    <row r="134" spans="1:16" ht="24">
      <c r="A134" s="42" t="s">
        <v>58</v>
      </c>
      <c r="B134" s="42"/>
      <c r="C134" s="42"/>
      <c r="D134" s="42"/>
      <c r="E134" s="42"/>
      <c r="F134" s="42">
        <f t="shared" si="15"/>
        <v>0</v>
      </c>
      <c r="G134" s="42"/>
      <c r="H134" s="42"/>
      <c r="I134" s="42"/>
      <c r="J134" s="42"/>
      <c r="K134" s="42">
        <f t="shared" si="14"/>
        <v>0</v>
      </c>
      <c r="L134" s="42"/>
      <c r="M134" s="42"/>
      <c r="N134" s="42"/>
      <c r="O134" s="42"/>
      <c r="P134" s="42"/>
    </row>
    <row r="135" spans="1:16" ht="24">
      <c r="A135" s="42" t="s">
        <v>59</v>
      </c>
      <c r="B135" s="42">
        <v>0</v>
      </c>
      <c r="C135" s="42">
        <v>0</v>
      </c>
      <c r="D135" s="42">
        <v>0</v>
      </c>
      <c r="E135" s="42">
        <v>0</v>
      </c>
      <c r="F135" s="42">
        <f>C135+D135-E135</f>
        <v>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 t="shared" si="14"/>
        <v>0</v>
      </c>
      <c r="L135" s="42">
        <v>0</v>
      </c>
      <c r="M135" s="42"/>
      <c r="N135" s="42">
        <v>0</v>
      </c>
      <c r="O135" s="42" t="e">
        <f>N135/L135</f>
        <v>#DIV/0!</v>
      </c>
      <c r="P135" s="42">
        <v>0</v>
      </c>
    </row>
    <row r="136" spans="1:16" ht="24">
      <c r="A136" s="84" t="s">
        <v>23</v>
      </c>
      <c r="B136" s="85">
        <f>SUM(B130:B135)</f>
        <v>0</v>
      </c>
      <c r="C136" s="85">
        <f>SUM(C131:C135)</f>
        <v>0</v>
      </c>
      <c r="D136" s="85">
        <f>SUM(D130:D135)</f>
        <v>0</v>
      </c>
      <c r="E136" s="85">
        <f>SUM(E131:E135)</f>
        <v>0</v>
      </c>
      <c r="F136" s="42">
        <f>C136+D136-E136</f>
        <v>0</v>
      </c>
      <c r="G136" s="85">
        <f>SUM(G131:G135)</f>
        <v>0</v>
      </c>
      <c r="H136" s="85">
        <f>SUM(H131:H135)</f>
        <v>0</v>
      </c>
      <c r="I136" s="85">
        <f>SUM(I131:I135)</f>
        <v>0</v>
      </c>
      <c r="J136" s="86">
        <f>G136-H136-I136</f>
        <v>0</v>
      </c>
      <c r="K136" s="42">
        <f t="shared" si="14"/>
        <v>0</v>
      </c>
      <c r="L136" s="85">
        <f>SUM(L131:L135)</f>
        <v>0</v>
      </c>
      <c r="M136" s="85"/>
      <c r="N136" s="85">
        <f>SUM(N131:N135)</f>
        <v>0</v>
      </c>
      <c r="O136" s="86" t="e">
        <f>N136/L136</f>
        <v>#DIV/0!</v>
      </c>
      <c r="P136" s="85">
        <f>SUM(P131:P135)</f>
        <v>0</v>
      </c>
    </row>
    <row r="137" spans="1:16" ht="17.2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</row>
    <row r="138" spans="1:16" ht="24">
      <c r="A138" s="208" t="s">
        <v>80</v>
      </c>
      <c r="B138" s="209" t="s">
        <v>20</v>
      </c>
      <c r="C138" s="210" t="s">
        <v>40</v>
      </c>
      <c r="D138" s="211"/>
      <c r="E138" s="211"/>
      <c r="F138" s="212"/>
      <c r="G138" s="210" t="s">
        <v>41</v>
      </c>
      <c r="H138" s="211"/>
      <c r="I138" s="211"/>
      <c r="J138" s="212"/>
      <c r="K138" s="213" t="s">
        <v>42</v>
      </c>
      <c r="L138" s="213" t="s">
        <v>43</v>
      </c>
      <c r="M138" s="213" t="s">
        <v>44</v>
      </c>
      <c r="N138" s="213" t="s">
        <v>45</v>
      </c>
      <c r="O138" s="213" t="s">
        <v>46</v>
      </c>
      <c r="P138" s="205" t="s">
        <v>21</v>
      </c>
    </row>
    <row r="139" spans="1:16">
      <c r="A139" s="208"/>
      <c r="B139" s="209"/>
      <c r="C139" s="205" t="s">
        <v>47</v>
      </c>
      <c r="D139" s="205" t="s">
        <v>48</v>
      </c>
      <c r="E139" s="205" t="s">
        <v>49</v>
      </c>
      <c r="F139" s="205" t="s">
        <v>50</v>
      </c>
      <c r="G139" s="205" t="s">
        <v>51</v>
      </c>
      <c r="H139" s="205" t="s">
        <v>52</v>
      </c>
      <c r="I139" s="205" t="s">
        <v>49</v>
      </c>
      <c r="J139" s="205" t="s">
        <v>53</v>
      </c>
      <c r="K139" s="214"/>
      <c r="L139" s="214"/>
      <c r="M139" s="214"/>
      <c r="N139" s="214"/>
      <c r="O139" s="214"/>
      <c r="P139" s="206"/>
    </row>
    <row r="140" spans="1:16">
      <c r="A140" s="208"/>
      <c r="B140" s="209"/>
      <c r="C140" s="206"/>
      <c r="D140" s="206"/>
      <c r="E140" s="206"/>
      <c r="F140" s="206"/>
      <c r="G140" s="206"/>
      <c r="H140" s="206"/>
      <c r="I140" s="206"/>
      <c r="J140" s="206"/>
      <c r="K140" s="214"/>
      <c r="L140" s="214"/>
      <c r="M140" s="214"/>
      <c r="N140" s="214"/>
      <c r="O140" s="214"/>
      <c r="P140" s="206"/>
    </row>
    <row r="141" spans="1:16">
      <c r="A141" s="208"/>
      <c r="B141" s="209"/>
      <c r="C141" s="207"/>
      <c r="D141" s="207"/>
      <c r="E141" s="207"/>
      <c r="F141" s="207"/>
      <c r="G141" s="207"/>
      <c r="H141" s="207"/>
      <c r="I141" s="207"/>
      <c r="J141" s="207"/>
      <c r="K141" s="215"/>
      <c r="L141" s="215"/>
      <c r="M141" s="215"/>
      <c r="N141" s="215"/>
      <c r="O141" s="215"/>
      <c r="P141" s="207"/>
    </row>
    <row r="142" spans="1:16" ht="24">
      <c r="A142" s="42" t="s">
        <v>54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1"/>
      <c r="M142" s="81"/>
      <c r="N142" s="81"/>
      <c r="O142" s="81"/>
      <c r="P142" s="81"/>
    </row>
    <row r="143" spans="1:16" ht="24">
      <c r="A143" s="42" t="s">
        <v>55</v>
      </c>
      <c r="B143" s="42">
        <v>1</v>
      </c>
      <c r="C143" s="42">
        <v>5</v>
      </c>
      <c r="D143" s="42">
        <v>0</v>
      </c>
      <c r="E143" s="42">
        <v>0</v>
      </c>
      <c r="F143" s="42">
        <f>C143+D143+E143</f>
        <v>5</v>
      </c>
      <c r="G143" s="42">
        <v>0</v>
      </c>
      <c r="H143" s="42">
        <v>0</v>
      </c>
      <c r="I143" s="42">
        <v>0</v>
      </c>
      <c r="J143" s="42">
        <f>G143-H143-I143</f>
        <v>0</v>
      </c>
      <c r="K143" s="42">
        <f>F143+J143</f>
        <v>5</v>
      </c>
      <c r="L143" s="42">
        <v>0</v>
      </c>
      <c r="M143" s="42"/>
      <c r="N143" s="42">
        <v>0</v>
      </c>
      <c r="O143" s="42" t="e">
        <f>N143/L143</f>
        <v>#DIV/0!</v>
      </c>
      <c r="P143" s="42">
        <v>0</v>
      </c>
    </row>
    <row r="144" spans="1:16" ht="24">
      <c r="A144" s="42" t="s">
        <v>56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</row>
    <row r="145" spans="1:16" ht="24">
      <c r="A145" s="42" t="s">
        <v>57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</row>
    <row r="146" spans="1:16" ht="24">
      <c r="A146" s="42" t="s">
        <v>58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</row>
    <row r="147" spans="1:16" ht="24">
      <c r="A147" s="42" t="s">
        <v>59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84" t="s">
        <v>23</v>
      </c>
      <c r="B148" s="85">
        <f>SUM(B142:B147)</f>
        <v>1</v>
      </c>
      <c r="C148" s="85">
        <f>SUM(C142:C147)</f>
        <v>5</v>
      </c>
      <c r="D148" s="85">
        <f>SUM(D143:D147)</f>
        <v>0</v>
      </c>
      <c r="E148" s="85">
        <f>SUM(E143:E147)</f>
        <v>0</v>
      </c>
      <c r="F148" s="86">
        <f>C148+D148+E148</f>
        <v>5</v>
      </c>
      <c r="G148" s="85">
        <f>SUM(G143:G147)</f>
        <v>0</v>
      </c>
      <c r="H148" s="85">
        <f>SUM(H143:H147)</f>
        <v>0</v>
      </c>
      <c r="I148" s="85">
        <f>SUM(I143:I147)</f>
        <v>0</v>
      </c>
      <c r="J148" s="86">
        <f>G148-H148-I148</f>
        <v>0</v>
      </c>
      <c r="K148" s="86">
        <f>F148+J148</f>
        <v>5</v>
      </c>
      <c r="L148" s="85">
        <f>SUM(L143:L147)</f>
        <v>0</v>
      </c>
      <c r="M148" s="85"/>
      <c r="N148" s="85">
        <f>SUM(N143:N147)</f>
        <v>0</v>
      </c>
      <c r="O148" s="86" t="e">
        <f>N148/L148</f>
        <v>#DIV/0!</v>
      </c>
      <c r="P148" s="85">
        <f>SUM(P143:P147)</f>
        <v>0</v>
      </c>
    </row>
    <row r="149" spans="1:16" ht="17.2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  <row r="151" spans="1:16" ht="24">
      <c r="A151" s="208" t="s">
        <v>120</v>
      </c>
      <c r="B151" s="209" t="s">
        <v>20</v>
      </c>
      <c r="C151" s="210" t="s">
        <v>40</v>
      </c>
      <c r="D151" s="211"/>
      <c r="E151" s="211"/>
      <c r="F151" s="212"/>
      <c r="G151" s="210" t="s">
        <v>41</v>
      </c>
      <c r="H151" s="211"/>
      <c r="I151" s="211"/>
      <c r="J151" s="212"/>
      <c r="K151" s="213" t="s">
        <v>42</v>
      </c>
      <c r="L151" s="213" t="s">
        <v>43</v>
      </c>
      <c r="M151" s="213" t="s">
        <v>44</v>
      </c>
      <c r="N151" s="213" t="s">
        <v>45</v>
      </c>
      <c r="O151" s="213" t="s">
        <v>46</v>
      </c>
      <c r="P151" s="205" t="s">
        <v>21</v>
      </c>
    </row>
    <row r="152" spans="1:16">
      <c r="A152" s="208"/>
      <c r="B152" s="209"/>
      <c r="C152" s="205" t="s">
        <v>47</v>
      </c>
      <c r="D152" s="205" t="s">
        <v>48</v>
      </c>
      <c r="E152" s="205" t="s">
        <v>49</v>
      </c>
      <c r="F152" s="205" t="s">
        <v>50</v>
      </c>
      <c r="G152" s="205" t="s">
        <v>51</v>
      </c>
      <c r="H152" s="205" t="s">
        <v>52</v>
      </c>
      <c r="I152" s="205" t="s">
        <v>49</v>
      </c>
      <c r="J152" s="205" t="s">
        <v>53</v>
      </c>
      <c r="K152" s="214"/>
      <c r="L152" s="214"/>
      <c r="M152" s="214"/>
      <c r="N152" s="214"/>
      <c r="O152" s="214"/>
      <c r="P152" s="206"/>
    </row>
    <row r="153" spans="1:16">
      <c r="A153" s="208"/>
      <c r="B153" s="209"/>
      <c r="C153" s="206"/>
      <c r="D153" s="206"/>
      <c r="E153" s="206"/>
      <c r="F153" s="206"/>
      <c r="G153" s="206"/>
      <c r="H153" s="206"/>
      <c r="I153" s="206"/>
      <c r="J153" s="206"/>
      <c r="K153" s="214"/>
      <c r="L153" s="214"/>
      <c r="M153" s="214"/>
      <c r="N153" s="214"/>
      <c r="O153" s="214"/>
      <c r="P153" s="206"/>
    </row>
    <row r="154" spans="1:16">
      <c r="A154" s="208"/>
      <c r="B154" s="209"/>
      <c r="C154" s="207"/>
      <c r="D154" s="207"/>
      <c r="E154" s="207"/>
      <c r="F154" s="207"/>
      <c r="G154" s="207"/>
      <c r="H154" s="207"/>
      <c r="I154" s="207"/>
      <c r="J154" s="207"/>
      <c r="K154" s="215"/>
      <c r="L154" s="215"/>
      <c r="M154" s="215"/>
      <c r="N154" s="215"/>
      <c r="O154" s="215"/>
      <c r="P154" s="207"/>
    </row>
    <row r="155" spans="1:16" ht="24">
      <c r="A155" s="42" t="s">
        <v>54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81"/>
      <c r="M155" s="81"/>
      <c r="N155" s="81"/>
      <c r="O155" s="81"/>
      <c r="P155" s="81"/>
    </row>
    <row r="156" spans="1:16" ht="24">
      <c r="A156" s="42" t="s">
        <v>55</v>
      </c>
      <c r="B156" s="42">
        <v>1</v>
      </c>
      <c r="C156" s="42">
        <v>1</v>
      </c>
      <c r="D156" s="42">
        <v>0</v>
      </c>
      <c r="E156" s="42">
        <v>0</v>
      </c>
      <c r="F156" s="42">
        <f>C156+D156+E156</f>
        <v>1</v>
      </c>
      <c r="G156" s="42">
        <v>0</v>
      </c>
      <c r="H156" s="42">
        <v>0</v>
      </c>
      <c r="I156" s="42">
        <v>0</v>
      </c>
      <c r="J156" s="42">
        <f>G156-H156-I156</f>
        <v>0</v>
      </c>
      <c r="K156" s="42">
        <f>F156+J156</f>
        <v>1</v>
      </c>
      <c r="L156" s="42">
        <v>0</v>
      </c>
      <c r="M156" s="42"/>
      <c r="N156" s="42">
        <v>0</v>
      </c>
      <c r="O156" s="42" t="e">
        <f>N156/L156</f>
        <v>#DIV/0!</v>
      </c>
      <c r="P156" s="42">
        <v>0</v>
      </c>
    </row>
    <row r="157" spans="1:16" ht="24">
      <c r="A157" s="42" t="s">
        <v>56</v>
      </c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</row>
    <row r="158" spans="1:16" ht="24">
      <c r="A158" s="42" t="s">
        <v>57</v>
      </c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</row>
    <row r="159" spans="1:16" ht="24">
      <c r="A159" s="42" t="s">
        <v>58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</row>
    <row r="160" spans="1:16" ht="24">
      <c r="A160" s="42" t="s">
        <v>59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</row>
    <row r="161" spans="1:16" ht="24">
      <c r="A161" s="84" t="s">
        <v>23</v>
      </c>
      <c r="B161" s="85">
        <f>SUM(B155:B160)</f>
        <v>1</v>
      </c>
      <c r="C161" s="85">
        <f>SUM(C155:C160)</f>
        <v>1</v>
      </c>
      <c r="D161" s="85">
        <f>SUM(D156:D160)</f>
        <v>0</v>
      </c>
      <c r="E161" s="85">
        <f>SUM(E156:E160)</f>
        <v>0</v>
      </c>
      <c r="F161" s="86">
        <f>C161+D161+E161</f>
        <v>1</v>
      </c>
      <c r="G161" s="85">
        <f>SUM(G156:G160)</f>
        <v>0</v>
      </c>
      <c r="H161" s="85">
        <f>SUM(H156:H160)</f>
        <v>0</v>
      </c>
      <c r="I161" s="85">
        <f>SUM(I156:I160)</f>
        <v>0</v>
      </c>
      <c r="J161" s="86">
        <f>G161-H161-I161</f>
        <v>0</v>
      </c>
      <c r="K161" s="86">
        <f>F161+J161</f>
        <v>1</v>
      </c>
      <c r="L161" s="85">
        <f>SUM(L156:L160)</f>
        <v>0</v>
      </c>
      <c r="M161" s="85"/>
      <c r="N161" s="85">
        <f>SUM(N156:N160)</f>
        <v>0</v>
      </c>
      <c r="O161" s="86" t="e">
        <f>N161/L161</f>
        <v>#DIV/0!</v>
      </c>
      <c r="P161" s="85">
        <f>SUM(P156:P160)</f>
        <v>0</v>
      </c>
    </row>
    <row r="162" spans="1:16" ht="17.2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</row>
    <row r="163" spans="1:16" ht="17.2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</row>
    <row r="164" spans="1:16" ht="24">
      <c r="A164" s="208" t="s">
        <v>35</v>
      </c>
      <c r="B164" s="209" t="s">
        <v>20</v>
      </c>
      <c r="C164" s="210" t="s">
        <v>40</v>
      </c>
      <c r="D164" s="211"/>
      <c r="E164" s="211"/>
      <c r="F164" s="212"/>
      <c r="G164" s="210" t="s">
        <v>41</v>
      </c>
      <c r="H164" s="211"/>
      <c r="I164" s="211"/>
      <c r="J164" s="212"/>
      <c r="K164" s="213" t="s">
        <v>42</v>
      </c>
      <c r="L164" s="213" t="s">
        <v>43</v>
      </c>
      <c r="M164" s="213" t="s">
        <v>44</v>
      </c>
      <c r="N164" s="213" t="s">
        <v>45</v>
      </c>
      <c r="O164" s="213" t="s">
        <v>46</v>
      </c>
      <c r="P164" s="205" t="s">
        <v>21</v>
      </c>
    </row>
    <row r="165" spans="1:16">
      <c r="A165" s="208"/>
      <c r="B165" s="209"/>
      <c r="C165" s="205" t="s">
        <v>47</v>
      </c>
      <c r="D165" s="205" t="s">
        <v>48</v>
      </c>
      <c r="E165" s="205" t="s">
        <v>49</v>
      </c>
      <c r="F165" s="205" t="s">
        <v>50</v>
      </c>
      <c r="G165" s="205" t="s">
        <v>51</v>
      </c>
      <c r="H165" s="205" t="s">
        <v>52</v>
      </c>
      <c r="I165" s="205" t="s">
        <v>49</v>
      </c>
      <c r="J165" s="205" t="s">
        <v>53</v>
      </c>
      <c r="K165" s="214"/>
      <c r="L165" s="214"/>
      <c r="M165" s="214"/>
      <c r="N165" s="214"/>
      <c r="O165" s="214"/>
      <c r="P165" s="206"/>
    </row>
    <row r="166" spans="1:16">
      <c r="A166" s="208"/>
      <c r="B166" s="209"/>
      <c r="C166" s="206"/>
      <c r="D166" s="206"/>
      <c r="E166" s="206"/>
      <c r="F166" s="206"/>
      <c r="G166" s="206"/>
      <c r="H166" s="206"/>
      <c r="I166" s="206"/>
      <c r="J166" s="206"/>
      <c r="K166" s="214"/>
      <c r="L166" s="214"/>
      <c r="M166" s="214"/>
      <c r="N166" s="214"/>
      <c r="O166" s="214"/>
      <c r="P166" s="206"/>
    </row>
    <row r="167" spans="1:16">
      <c r="A167" s="208"/>
      <c r="B167" s="209"/>
      <c r="C167" s="207"/>
      <c r="D167" s="207"/>
      <c r="E167" s="207"/>
      <c r="F167" s="207"/>
      <c r="G167" s="207"/>
      <c r="H167" s="207"/>
      <c r="I167" s="207"/>
      <c r="J167" s="207"/>
      <c r="K167" s="215"/>
      <c r="L167" s="215"/>
      <c r="M167" s="215"/>
      <c r="N167" s="215"/>
      <c r="O167" s="215"/>
      <c r="P167" s="207"/>
    </row>
    <row r="168" spans="1:16" ht="24">
      <c r="A168" s="42" t="s">
        <v>54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81"/>
      <c r="M168" s="81"/>
      <c r="N168" s="81"/>
      <c r="O168" s="81"/>
      <c r="P168" s="81"/>
    </row>
    <row r="169" spans="1:16" ht="24">
      <c r="A169" s="42" t="s">
        <v>55</v>
      </c>
      <c r="B169" s="42">
        <v>0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f>G169-H169-I169</f>
        <v>0</v>
      </c>
      <c r="K169" s="42">
        <f>F169+J169</f>
        <v>0</v>
      </c>
      <c r="L169" s="42">
        <v>0</v>
      </c>
      <c r="M169" s="42"/>
      <c r="N169" s="42">
        <v>0</v>
      </c>
      <c r="O169" s="42">
        <v>0</v>
      </c>
      <c r="P169" s="42">
        <v>0</v>
      </c>
    </row>
    <row r="170" spans="1:16" ht="24">
      <c r="A170" s="42" t="s">
        <v>56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</row>
    <row r="171" spans="1:16" ht="24">
      <c r="A171" s="42" t="s">
        <v>57</v>
      </c>
      <c r="B171" s="42">
        <v>1</v>
      </c>
      <c r="C171" s="42">
        <v>5</v>
      </c>
      <c r="D171" s="42">
        <v>0</v>
      </c>
      <c r="E171" s="42"/>
      <c r="F171" s="42">
        <v>5</v>
      </c>
      <c r="G171" s="42"/>
      <c r="H171" s="42"/>
      <c r="I171" s="42"/>
      <c r="J171" s="42"/>
      <c r="K171" s="42">
        <v>5</v>
      </c>
      <c r="L171" s="42"/>
      <c r="M171" s="42"/>
      <c r="N171" s="42"/>
      <c r="O171" s="42"/>
      <c r="P171" s="42"/>
    </row>
    <row r="172" spans="1:16" ht="24">
      <c r="A172" s="42" t="s">
        <v>58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</row>
    <row r="173" spans="1:16" ht="24">
      <c r="A173" s="42" t="s">
        <v>59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</row>
    <row r="174" spans="1:16" ht="24">
      <c r="A174" s="84" t="s">
        <v>23</v>
      </c>
      <c r="B174" s="85">
        <f>SUM(B168:B173)</f>
        <v>1</v>
      </c>
      <c r="C174" s="85">
        <f>SUM(C168:C173)</f>
        <v>5</v>
      </c>
      <c r="D174" s="85">
        <f>SUM(D169:D173)</f>
        <v>0</v>
      </c>
      <c r="E174" s="85">
        <f>SUM(E169:E173)</f>
        <v>0</v>
      </c>
      <c r="F174" s="86">
        <f>C174+D174+E174</f>
        <v>5</v>
      </c>
      <c r="G174" s="85">
        <f>SUM(G169:G173)</f>
        <v>0</v>
      </c>
      <c r="H174" s="85">
        <f>SUM(H169:H173)</f>
        <v>0</v>
      </c>
      <c r="I174" s="85">
        <f>SUM(I169:I173)</f>
        <v>0</v>
      </c>
      <c r="J174" s="86">
        <f>G174-H174-I174</f>
        <v>0</v>
      </c>
      <c r="K174" s="86">
        <f>F174+J174</f>
        <v>5</v>
      </c>
      <c r="L174" s="85">
        <f>SUM(L169:L173)</f>
        <v>0</v>
      </c>
      <c r="M174" s="85"/>
      <c r="N174" s="85">
        <f>SUM(N169:N173)</f>
        <v>0</v>
      </c>
      <c r="O174" s="86" t="e">
        <f>N174/L174</f>
        <v>#DIV/0!</v>
      </c>
      <c r="P174" s="85">
        <f>SUM(P169:P173)</f>
        <v>0</v>
      </c>
    </row>
    <row r="175" spans="1:16" ht="17.2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</row>
    <row r="176" spans="1:16" ht="17.2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</row>
    <row r="177" spans="1:16" ht="24">
      <c r="A177" s="208" t="s">
        <v>125</v>
      </c>
      <c r="B177" s="209" t="s">
        <v>20</v>
      </c>
      <c r="C177" s="210" t="s">
        <v>40</v>
      </c>
      <c r="D177" s="211"/>
      <c r="E177" s="211"/>
      <c r="F177" s="212"/>
      <c r="G177" s="210" t="s">
        <v>41</v>
      </c>
      <c r="H177" s="211"/>
      <c r="I177" s="211"/>
      <c r="J177" s="212"/>
      <c r="K177" s="213" t="s">
        <v>42</v>
      </c>
      <c r="L177" s="213" t="s">
        <v>43</v>
      </c>
      <c r="M177" s="213" t="s">
        <v>44</v>
      </c>
      <c r="N177" s="213" t="s">
        <v>45</v>
      </c>
      <c r="O177" s="213" t="s">
        <v>46</v>
      </c>
      <c r="P177" s="205" t="s">
        <v>21</v>
      </c>
    </row>
    <row r="178" spans="1:16">
      <c r="A178" s="208"/>
      <c r="B178" s="209"/>
      <c r="C178" s="205" t="s">
        <v>47</v>
      </c>
      <c r="D178" s="205" t="s">
        <v>48</v>
      </c>
      <c r="E178" s="205" t="s">
        <v>49</v>
      </c>
      <c r="F178" s="205" t="s">
        <v>50</v>
      </c>
      <c r="G178" s="205" t="s">
        <v>51</v>
      </c>
      <c r="H178" s="205" t="s">
        <v>52</v>
      </c>
      <c r="I178" s="205" t="s">
        <v>49</v>
      </c>
      <c r="J178" s="205" t="s">
        <v>53</v>
      </c>
      <c r="K178" s="214"/>
      <c r="L178" s="214"/>
      <c r="M178" s="214"/>
      <c r="N178" s="214"/>
      <c r="O178" s="214"/>
      <c r="P178" s="206"/>
    </row>
    <row r="179" spans="1:16">
      <c r="A179" s="208"/>
      <c r="B179" s="209"/>
      <c r="C179" s="206"/>
      <c r="D179" s="206"/>
      <c r="E179" s="206"/>
      <c r="F179" s="206"/>
      <c r="G179" s="206"/>
      <c r="H179" s="206"/>
      <c r="I179" s="206"/>
      <c r="J179" s="206"/>
      <c r="K179" s="214"/>
      <c r="L179" s="214"/>
      <c r="M179" s="214"/>
      <c r="N179" s="214"/>
      <c r="O179" s="214"/>
      <c r="P179" s="206"/>
    </row>
    <row r="180" spans="1:16">
      <c r="A180" s="208"/>
      <c r="B180" s="209"/>
      <c r="C180" s="207"/>
      <c r="D180" s="207"/>
      <c r="E180" s="207"/>
      <c r="F180" s="207"/>
      <c r="G180" s="207"/>
      <c r="H180" s="207"/>
      <c r="I180" s="207"/>
      <c r="J180" s="207"/>
      <c r="K180" s="215"/>
      <c r="L180" s="215"/>
      <c r="M180" s="215"/>
      <c r="N180" s="215"/>
      <c r="O180" s="215"/>
      <c r="P180" s="207"/>
    </row>
    <row r="181" spans="1:16" ht="24">
      <c r="A181" s="42" t="s">
        <v>54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1"/>
      <c r="M181" s="81"/>
      <c r="N181" s="81"/>
      <c r="O181" s="81"/>
      <c r="P181" s="81"/>
    </row>
    <row r="182" spans="1:16" ht="24">
      <c r="A182" s="42" t="s">
        <v>55</v>
      </c>
      <c r="B182" s="42">
        <v>2</v>
      </c>
      <c r="C182" s="42">
        <v>100</v>
      </c>
      <c r="D182" s="42">
        <v>0</v>
      </c>
      <c r="E182" s="42">
        <v>0</v>
      </c>
      <c r="F182" s="42">
        <f>C182+D182+E182</f>
        <v>100</v>
      </c>
      <c r="G182" s="42">
        <v>0</v>
      </c>
      <c r="H182" s="42">
        <v>0</v>
      </c>
      <c r="I182" s="42">
        <v>0</v>
      </c>
      <c r="J182" s="42">
        <f>G182-H182-I182</f>
        <v>0</v>
      </c>
      <c r="K182" s="42">
        <f>F182+J182</f>
        <v>100</v>
      </c>
      <c r="L182" s="42">
        <v>0</v>
      </c>
      <c r="M182" s="42"/>
      <c r="N182" s="42">
        <v>0</v>
      </c>
      <c r="O182" s="42">
        <v>0</v>
      </c>
      <c r="P182" s="42">
        <v>0</v>
      </c>
    </row>
    <row r="183" spans="1:16" ht="24">
      <c r="A183" s="42" t="s">
        <v>56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 ht="24">
      <c r="A184" s="42" t="s">
        <v>57</v>
      </c>
      <c r="B184" s="42">
        <v>0</v>
      </c>
      <c r="C184" s="42">
        <v>0</v>
      </c>
      <c r="D184" s="42">
        <v>0</v>
      </c>
      <c r="E184" s="42"/>
      <c r="F184" s="42">
        <v>0</v>
      </c>
      <c r="G184" s="42"/>
      <c r="H184" s="42"/>
      <c r="I184" s="42"/>
      <c r="J184" s="42"/>
      <c r="K184" s="42">
        <v>0</v>
      </c>
      <c r="L184" s="42"/>
      <c r="M184" s="42"/>
      <c r="N184" s="42"/>
      <c r="O184" s="42"/>
      <c r="P184" s="42"/>
    </row>
    <row r="185" spans="1:16" ht="24">
      <c r="A185" s="42" t="s">
        <v>58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59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84" t="s">
        <v>23</v>
      </c>
      <c r="B187" s="85">
        <f>SUM(B181:B186)</f>
        <v>2</v>
      </c>
      <c r="C187" s="85">
        <f>SUM(C181:C186)</f>
        <v>100</v>
      </c>
      <c r="D187" s="85">
        <f>SUM(D182:D186)</f>
        <v>0</v>
      </c>
      <c r="E187" s="85">
        <f>SUM(E182:E186)</f>
        <v>0</v>
      </c>
      <c r="F187" s="86">
        <f>C187+D187+E187</f>
        <v>100</v>
      </c>
      <c r="G187" s="85">
        <f>SUM(G182:G186)</f>
        <v>0</v>
      </c>
      <c r="H187" s="85">
        <f>SUM(H182:H186)</f>
        <v>0</v>
      </c>
      <c r="I187" s="85">
        <f>SUM(I182:I186)</f>
        <v>0</v>
      </c>
      <c r="J187" s="86">
        <f>G187-H187-I187</f>
        <v>0</v>
      </c>
      <c r="K187" s="86">
        <f>F187+J187</f>
        <v>100</v>
      </c>
      <c r="L187" s="85">
        <f>SUM(L182:L186)</f>
        <v>0</v>
      </c>
      <c r="M187" s="85"/>
      <c r="N187" s="85">
        <f>SUM(N182:N186)</f>
        <v>0</v>
      </c>
      <c r="O187" s="86" t="e">
        <f>N187/L187</f>
        <v>#DIV/0!</v>
      </c>
      <c r="P187" s="85">
        <f>SUM(P182:P186)</f>
        <v>0</v>
      </c>
    </row>
    <row r="188" spans="1:16" ht="17.2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</row>
  </sheetData>
  <mergeCells count="273">
    <mergeCell ref="P177:P180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A177:A180"/>
    <mergeCell ref="B177:B180"/>
    <mergeCell ref="C177:F177"/>
    <mergeCell ref="G177:J177"/>
    <mergeCell ref="K177:K180"/>
    <mergeCell ref="L177:L180"/>
    <mergeCell ref="M177:M180"/>
    <mergeCell ref="N177:N180"/>
    <mergeCell ref="O177:O180"/>
    <mergeCell ref="P164:P167"/>
    <mergeCell ref="C165:C167"/>
    <mergeCell ref="D165:D167"/>
    <mergeCell ref="E165:E167"/>
    <mergeCell ref="F165:F167"/>
    <mergeCell ref="G165:G167"/>
    <mergeCell ref="H165:H167"/>
    <mergeCell ref="I165:I167"/>
    <mergeCell ref="J165:J167"/>
    <mergeCell ref="A164:A167"/>
    <mergeCell ref="B164:B167"/>
    <mergeCell ref="C164:F164"/>
    <mergeCell ref="G164:J164"/>
    <mergeCell ref="K164:K167"/>
    <mergeCell ref="L164:L167"/>
    <mergeCell ref="M164:M167"/>
    <mergeCell ref="N164:N167"/>
    <mergeCell ref="O164:O167"/>
    <mergeCell ref="P151:P154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A151:A154"/>
    <mergeCell ref="B151:B154"/>
    <mergeCell ref="C151:F151"/>
    <mergeCell ref="G151:J151"/>
    <mergeCell ref="K151:K154"/>
    <mergeCell ref="L151:L154"/>
    <mergeCell ref="M151:M154"/>
    <mergeCell ref="N151:N154"/>
    <mergeCell ref="O151:O154"/>
    <mergeCell ref="A52:A55"/>
    <mergeCell ref="B52:B55"/>
    <mergeCell ref="C52:F52"/>
    <mergeCell ref="G52:J52"/>
    <mergeCell ref="K52:K55"/>
    <mergeCell ref="L52:L55"/>
    <mergeCell ref="M52:M55"/>
    <mergeCell ref="N52:N55"/>
    <mergeCell ref="O52:O55"/>
    <mergeCell ref="C53:C55"/>
    <mergeCell ref="D53:D55"/>
    <mergeCell ref="E53:E55"/>
    <mergeCell ref="F53:F55"/>
    <mergeCell ref="G53:G55"/>
    <mergeCell ref="H53:H55"/>
    <mergeCell ref="I53:I55"/>
    <mergeCell ref="J53:J55"/>
    <mergeCell ref="A40:A43"/>
    <mergeCell ref="B40:B43"/>
    <mergeCell ref="C40:F40"/>
    <mergeCell ref="G40:J40"/>
    <mergeCell ref="K40:K43"/>
    <mergeCell ref="L40:L43"/>
    <mergeCell ref="M40:M43"/>
    <mergeCell ref="N40:N43"/>
    <mergeCell ref="O40:O43"/>
    <mergeCell ref="C41:C43"/>
    <mergeCell ref="D41:D43"/>
    <mergeCell ref="E41:E43"/>
    <mergeCell ref="F41:F43"/>
    <mergeCell ref="G41:G43"/>
    <mergeCell ref="H41:H43"/>
    <mergeCell ref="I41:I43"/>
    <mergeCell ref="J41:J43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8:A31"/>
    <mergeCell ref="B28:B31"/>
    <mergeCell ref="C28:F28"/>
    <mergeCell ref="G28:J28"/>
    <mergeCell ref="K28:K31"/>
    <mergeCell ref="L28:L31"/>
    <mergeCell ref="I29:I31"/>
    <mergeCell ref="J29:J31"/>
    <mergeCell ref="L16:L19"/>
    <mergeCell ref="C29:C31"/>
    <mergeCell ref="D29:D31"/>
    <mergeCell ref="E29:E31"/>
    <mergeCell ref="A16:A19"/>
    <mergeCell ref="B16:B19"/>
    <mergeCell ref="C16:F16"/>
    <mergeCell ref="G16:J16"/>
    <mergeCell ref="K16:K19"/>
    <mergeCell ref="H17:H19"/>
    <mergeCell ref="I17:I19"/>
    <mergeCell ref="J17:J19"/>
    <mergeCell ref="P90:P93"/>
    <mergeCell ref="N16:N19"/>
    <mergeCell ref="O16:O19"/>
    <mergeCell ref="P16:P19"/>
    <mergeCell ref="C17:C19"/>
    <mergeCell ref="D17:D19"/>
    <mergeCell ref="E17:E19"/>
    <mergeCell ref="F17:F19"/>
    <mergeCell ref="G17:G19"/>
    <mergeCell ref="M28:M31"/>
    <mergeCell ref="N28:N31"/>
    <mergeCell ref="O28:O31"/>
    <mergeCell ref="P28:P31"/>
    <mergeCell ref="M16:M19"/>
    <mergeCell ref="F29:F31"/>
    <mergeCell ref="G29:G31"/>
    <mergeCell ref="H29:H31"/>
    <mergeCell ref="N65:N68"/>
    <mergeCell ref="O65:O68"/>
    <mergeCell ref="P65:P68"/>
    <mergeCell ref="C66:C68"/>
    <mergeCell ref="D66:D68"/>
    <mergeCell ref="E66:E68"/>
    <mergeCell ref="F66:F68"/>
    <mergeCell ref="G66:G68"/>
    <mergeCell ref="H66:H68"/>
    <mergeCell ref="C65:F65"/>
    <mergeCell ref="G65:J65"/>
    <mergeCell ref="K65:K68"/>
    <mergeCell ref="L65:L68"/>
    <mergeCell ref="I66:I68"/>
    <mergeCell ref="J66:J68"/>
    <mergeCell ref="M65:M68"/>
    <mergeCell ref="P40:P43"/>
    <mergeCell ref="P52:P55"/>
    <mergeCell ref="A65:A68"/>
    <mergeCell ref="B65:B68"/>
    <mergeCell ref="A138:A141"/>
    <mergeCell ref="B138:B141"/>
    <mergeCell ref="M78:M81"/>
    <mergeCell ref="N78:N81"/>
    <mergeCell ref="O78:O81"/>
    <mergeCell ref="P78:P81"/>
    <mergeCell ref="C79:C81"/>
    <mergeCell ref="D79:D81"/>
    <mergeCell ref="E79:E81"/>
    <mergeCell ref="F79:F81"/>
    <mergeCell ref="G79:G81"/>
    <mergeCell ref="H79:H81"/>
    <mergeCell ref="A78:A81"/>
    <mergeCell ref="B78:B81"/>
    <mergeCell ref="C78:F78"/>
    <mergeCell ref="G78:J78"/>
    <mergeCell ref="K78:K81"/>
    <mergeCell ref="L78:L81"/>
    <mergeCell ref="I79:I81"/>
    <mergeCell ref="J79:J81"/>
    <mergeCell ref="O90:O93"/>
    <mergeCell ref="A90:A93"/>
    <mergeCell ref="B90:B93"/>
    <mergeCell ref="M102:M105"/>
    <mergeCell ref="D91:D93"/>
    <mergeCell ref="E91:E93"/>
    <mergeCell ref="F91:F93"/>
    <mergeCell ref="G91:G93"/>
    <mergeCell ref="H91:H93"/>
    <mergeCell ref="C90:F90"/>
    <mergeCell ref="G90:J90"/>
    <mergeCell ref="K90:K93"/>
    <mergeCell ref="L90:L93"/>
    <mergeCell ref="I91:I93"/>
    <mergeCell ref="J91:J93"/>
    <mergeCell ref="G103:G105"/>
    <mergeCell ref="H103:H105"/>
    <mergeCell ref="A102:A105"/>
    <mergeCell ref="B102:B105"/>
    <mergeCell ref="C102:F102"/>
    <mergeCell ref="G102:J102"/>
    <mergeCell ref="K102:K105"/>
    <mergeCell ref="I103:I105"/>
    <mergeCell ref="C91:C93"/>
    <mergeCell ref="N102:N105"/>
    <mergeCell ref="O102:O105"/>
    <mergeCell ref="P102:P105"/>
    <mergeCell ref="C103:C105"/>
    <mergeCell ref="D103:D105"/>
    <mergeCell ref="M90:M93"/>
    <mergeCell ref="E103:E105"/>
    <mergeCell ref="N90:N93"/>
    <mergeCell ref="M114:M117"/>
    <mergeCell ref="F103:F105"/>
    <mergeCell ref="L102:L105"/>
    <mergeCell ref="J103:J105"/>
    <mergeCell ref="N114:N117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C114:F114"/>
    <mergeCell ref="G114:J114"/>
    <mergeCell ref="K114:K117"/>
    <mergeCell ref="A114:A117"/>
    <mergeCell ref="B114:B117"/>
    <mergeCell ref="M126:M129"/>
    <mergeCell ref="N126:N129"/>
    <mergeCell ref="O126:O129"/>
    <mergeCell ref="P126:P129"/>
    <mergeCell ref="C127:C129"/>
    <mergeCell ref="D127:D129"/>
    <mergeCell ref="E127:E129"/>
    <mergeCell ref="F127:F129"/>
    <mergeCell ref="G127:G129"/>
    <mergeCell ref="H127:H129"/>
    <mergeCell ref="A126:A129"/>
    <mergeCell ref="B126:B129"/>
    <mergeCell ref="C126:F126"/>
    <mergeCell ref="G126:J126"/>
    <mergeCell ref="K126:K129"/>
    <mergeCell ref="L126:L129"/>
    <mergeCell ref="I127:I129"/>
    <mergeCell ref="J127:J129"/>
    <mergeCell ref="L114:L117"/>
    <mergeCell ref="I115:I117"/>
    <mergeCell ref="J115:J117"/>
    <mergeCell ref="O138:O141"/>
    <mergeCell ref="P138:P141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C138:F138"/>
    <mergeCell ref="G138:J138"/>
    <mergeCell ref="K138:K141"/>
    <mergeCell ref="L138:L141"/>
    <mergeCell ref="M138:M141"/>
    <mergeCell ref="N138:N141"/>
  </mergeCells>
  <printOptions horizontalCentered="1"/>
  <pageMargins left="0" right="0" top="0" bottom="0" header="0.3" footer="0.3"/>
  <pageSetup scale="90" orientation="landscape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150"/>
  <sheetViews>
    <sheetView topLeftCell="A64" workbookViewId="0">
      <selection activeCell="A3" sqref="A3:P3"/>
    </sheetView>
  </sheetViews>
  <sheetFormatPr defaultRowHeight="15"/>
  <cols>
    <col min="1" max="1" width="12.85546875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139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0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1"/>
      <c r="M8" s="81"/>
      <c r="N8" s="81"/>
      <c r="O8" s="81"/>
      <c r="P8" s="81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1"/>
      <c r="M9" s="81"/>
      <c r="N9" s="81"/>
      <c r="O9" s="81"/>
      <c r="P9" s="81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1"/>
      <c r="M10" s="81"/>
      <c r="N10" s="81"/>
      <c r="O10" s="81"/>
      <c r="P10" s="81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1"/>
      <c r="M11" s="81"/>
      <c r="N11" s="81"/>
      <c r="O11" s="81"/>
      <c r="P11" s="81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81"/>
      <c r="M12" s="81"/>
      <c r="N12" s="81"/>
      <c r="O12" s="81"/>
      <c r="P12" s="81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81"/>
      <c r="M13" s="81"/>
      <c r="N13" s="81"/>
      <c r="O13" s="81"/>
      <c r="P13" s="81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81"/>
      <c r="M14" s="81"/>
      <c r="N14" s="81"/>
      <c r="O14" s="81"/>
      <c r="P14" s="81"/>
    </row>
    <row r="15" spans="1:16" ht="24">
      <c r="A15" s="42" t="s">
        <v>61</v>
      </c>
      <c r="B15" s="42">
        <v>2</v>
      </c>
      <c r="C15" s="42">
        <v>2</v>
      </c>
      <c r="D15" s="42">
        <v>0</v>
      </c>
      <c r="E15" s="42">
        <v>0</v>
      </c>
      <c r="F15" s="42">
        <f>C15+D15+E15</f>
        <v>2</v>
      </c>
      <c r="G15" s="42">
        <v>2</v>
      </c>
      <c r="H15" s="42">
        <v>0</v>
      </c>
      <c r="I15" s="42">
        <v>0</v>
      </c>
      <c r="J15" s="42">
        <f>G15-H15-I15</f>
        <v>2</v>
      </c>
      <c r="K15" s="42">
        <f>F15+J15</f>
        <v>4</v>
      </c>
      <c r="L15" s="42">
        <v>0</v>
      </c>
      <c r="M15" s="42" t="s">
        <v>82</v>
      </c>
      <c r="N15" s="42">
        <f>L15*O15</f>
        <v>0</v>
      </c>
      <c r="O15" s="42">
        <v>0</v>
      </c>
      <c r="P15" s="42">
        <v>0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</row>
    <row r="18" spans="1:16" ht="24">
      <c r="A18" s="42" t="s">
        <v>64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</row>
    <row r="21" spans="1:16" ht="24">
      <c r="A21" s="84" t="s">
        <v>23</v>
      </c>
      <c r="B21" s="85">
        <f>SUM(B15:B20)</f>
        <v>2</v>
      </c>
      <c r="C21" s="85">
        <f>SUM(C15:C20)</f>
        <v>2</v>
      </c>
      <c r="D21" s="85">
        <f>SUM(D15:D20)</f>
        <v>0</v>
      </c>
      <c r="E21" s="85">
        <f>SUM(E15:E20)</f>
        <v>0</v>
      </c>
      <c r="F21" s="86">
        <f>C21+D21+E21</f>
        <v>2</v>
      </c>
      <c r="G21" s="85">
        <f>SUM(G15:G20)</f>
        <v>2</v>
      </c>
      <c r="H21" s="85">
        <f>SUM(H15:H20)</f>
        <v>0</v>
      </c>
      <c r="I21" s="85">
        <f>SUM(I15:I20)</f>
        <v>0</v>
      </c>
      <c r="J21" s="42">
        <f>G21-H21-I21</f>
        <v>2</v>
      </c>
      <c r="K21" s="86">
        <f>F21+J21</f>
        <v>4</v>
      </c>
      <c r="L21" s="85">
        <f>SUM(L15:L20)</f>
        <v>0</v>
      </c>
      <c r="M21" s="42" t="s">
        <v>82</v>
      </c>
      <c r="N21" s="85">
        <f>SUM(N15:N20)</f>
        <v>0</v>
      </c>
      <c r="O21" s="86" t="e">
        <f>N21/L21</f>
        <v>#DIV/0!</v>
      </c>
      <c r="P21" s="85">
        <f>SUM(P15:P20)</f>
        <v>0</v>
      </c>
    </row>
    <row r="22" spans="1:16" ht="24">
      <c r="A22" s="95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8" t="s">
        <v>85</v>
      </c>
      <c r="B24" s="209" t="s">
        <v>20</v>
      </c>
      <c r="C24" s="210" t="s">
        <v>40</v>
      </c>
      <c r="D24" s="211"/>
      <c r="E24" s="211"/>
      <c r="F24" s="212"/>
      <c r="G24" s="210" t="s">
        <v>41</v>
      </c>
      <c r="H24" s="211"/>
      <c r="I24" s="211"/>
      <c r="J24" s="212"/>
      <c r="K24" s="213" t="s">
        <v>42</v>
      </c>
      <c r="L24" s="213" t="s">
        <v>43</v>
      </c>
      <c r="M24" s="213" t="s">
        <v>44</v>
      </c>
      <c r="N24" s="213" t="s">
        <v>45</v>
      </c>
      <c r="O24" s="213" t="s">
        <v>46</v>
      </c>
      <c r="P24" s="205" t="s">
        <v>21</v>
      </c>
    </row>
    <row r="25" spans="1:16">
      <c r="A25" s="208"/>
      <c r="B25" s="209"/>
      <c r="C25" s="205" t="s">
        <v>47</v>
      </c>
      <c r="D25" s="205" t="s">
        <v>48</v>
      </c>
      <c r="E25" s="205" t="s">
        <v>49</v>
      </c>
      <c r="F25" s="205" t="s">
        <v>50</v>
      </c>
      <c r="G25" s="205" t="s">
        <v>51</v>
      </c>
      <c r="H25" s="205" t="s">
        <v>52</v>
      </c>
      <c r="I25" s="205" t="s">
        <v>49</v>
      </c>
      <c r="J25" s="205" t="s">
        <v>53</v>
      </c>
      <c r="K25" s="214"/>
      <c r="L25" s="214"/>
      <c r="M25" s="214"/>
      <c r="N25" s="214"/>
      <c r="O25" s="214"/>
      <c r="P25" s="206"/>
    </row>
    <row r="26" spans="1:16">
      <c r="A26" s="208"/>
      <c r="B26" s="209"/>
      <c r="C26" s="206"/>
      <c r="D26" s="206"/>
      <c r="E26" s="206"/>
      <c r="F26" s="206"/>
      <c r="G26" s="206"/>
      <c r="H26" s="206"/>
      <c r="I26" s="206"/>
      <c r="J26" s="206"/>
      <c r="K26" s="214"/>
      <c r="L26" s="214"/>
      <c r="M26" s="214"/>
      <c r="N26" s="214"/>
      <c r="O26" s="214"/>
      <c r="P26" s="206"/>
    </row>
    <row r="27" spans="1:16">
      <c r="A27" s="208"/>
      <c r="B27" s="209"/>
      <c r="C27" s="207"/>
      <c r="D27" s="207"/>
      <c r="E27" s="207"/>
      <c r="F27" s="207"/>
      <c r="G27" s="207"/>
      <c r="H27" s="207"/>
      <c r="I27" s="207"/>
      <c r="J27" s="207"/>
      <c r="K27" s="215"/>
      <c r="L27" s="215"/>
      <c r="M27" s="215"/>
      <c r="N27" s="215"/>
      <c r="O27" s="215"/>
      <c r="P27" s="207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1"/>
      <c r="M28" s="81"/>
      <c r="N28" s="81"/>
      <c r="O28" s="81"/>
      <c r="P28" s="81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1"/>
      <c r="M29" s="81"/>
      <c r="N29" s="81"/>
      <c r="O29" s="81"/>
      <c r="P29" s="81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1"/>
      <c r="M30" s="81"/>
      <c r="N30" s="81"/>
      <c r="O30" s="81"/>
      <c r="P30" s="81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1"/>
      <c r="M31" s="81"/>
      <c r="N31" s="81"/>
      <c r="O31" s="81"/>
      <c r="P31" s="81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1"/>
      <c r="M32" s="81"/>
      <c r="N32" s="81"/>
      <c r="O32" s="81"/>
      <c r="P32" s="81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1"/>
      <c r="M33" s="81"/>
      <c r="N33" s="81"/>
      <c r="O33" s="81"/>
      <c r="P33" s="81"/>
    </row>
    <row r="34" spans="1:16" ht="24">
      <c r="A34" s="42" t="s">
        <v>60</v>
      </c>
      <c r="B34" s="42">
        <v>1</v>
      </c>
      <c r="C34" s="42">
        <v>3</v>
      </c>
      <c r="D34" s="42"/>
      <c r="E34" s="42"/>
      <c r="F34" s="42">
        <f>C34+D34+E34</f>
        <v>3</v>
      </c>
      <c r="G34" s="42"/>
      <c r="H34" s="42"/>
      <c r="I34" s="42"/>
      <c r="J34" s="42">
        <f>G34-H34-I34</f>
        <v>0</v>
      </c>
      <c r="K34" s="42">
        <f>F34+J34</f>
        <v>3</v>
      </c>
      <c r="L34" s="81"/>
      <c r="M34" s="81"/>
      <c r="N34" s="81"/>
      <c r="O34" s="81" t="e">
        <f>N34/L34</f>
        <v>#DIV/0!</v>
      </c>
      <c r="P34" s="81"/>
    </row>
    <row r="35" spans="1:16" ht="24">
      <c r="A35" s="42" t="s">
        <v>61</v>
      </c>
      <c r="B35" s="42">
        <v>1</v>
      </c>
      <c r="C35" s="42">
        <v>3</v>
      </c>
      <c r="D35" s="42"/>
      <c r="E35" s="42"/>
      <c r="F35" s="42">
        <f>C35+D35+E35</f>
        <v>3</v>
      </c>
      <c r="G35" s="42"/>
      <c r="H35" s="42"/>
      <c r="I35" s="42"/>
      <c r="J35" s="42">
        <f>G35-H35-I35</f>
        <v>0</v>
      </c>
      <c r="K35" s="42">
        <f>F35+J35</f>
        <v>3</v>
      </c>
      <c r="L35" s="81"/>
      <c r="M35" s="81"/>
      <c r="N35" s="81"/>
      <c r="O35" s="81" t="e">
        <f>N35/L35</f>
        <v>#DIV/0!</v>
      </c>
      <c r="P35" s="81"/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81"/>
      <c r="M36" s="81"/>
      <c r="N36" s="81"/>
      <c r="O36" s="81"/>
      <c r="P36" s="81"/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1"/>
      <c r="M37" s="81"/>
      <c r="N37" s="81"/>
      <c r="O37" s="81"/>
      <c r="P37" s="81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1"/>
      <c r="M38" s="81"/>
      <c r="N38" s="81"/>
      <c r="O38" s="81"/>
      <c r="P38" s="81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1"/>
      <c r="M39" s="81"/>
      <c r="N39" s="81"/>
      <c r="O39" s="81"/>
      <c r="P39" s="81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1"/>
      <c r="M40" s="81"/>
      <c r="N40" s="81"/>
      <c r="O40" s="81"/>
      <c r="P40" s="81"/>
    </row>
    <row r="41" spans="1:16" ht="24">
      <c r="A41" s="84" t="s">
        <v>23</v>
      </c>
      <c r="B41" s="85">
        <f>SUM(B34:B40)</f>
        <v>2</v>
      </c>
      <c r="C41" s="85">
        <f>SUM(C34:C40)</f>
        <v>6</v>
      </c>
      <c r="D41" s="85"/>
      <c r="E41" s="85"/>
      <c r="F41" s="86">
        <f>C41+D41+E41</f>
        <v>6</v>
      </c>
      <c r="G41" s="85"/>
      <c r="H41" s="85"/>
      <c r="I41" s="85"/>
      <c r="J41" s="86">
        <f>G41-H41-I41</f>
        <v>0</v>
      </c>
      <c r="K41" s="86">
        <f>F41+J41</f>
        <v>6</v>
      </c>
      <c r="L41" s="85"/>
      <c r="M41" s="85"/>
      <c r="N41" s="85"/>
      <c r="O41" s="89" t="e">
        <f>N41/L41</f>
        <v>#DIV/0!</v>
      </c>
      <c r="P41" s="85"/>
    </row>
    <row r="42" spans="1:16" ht="17.2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</row>
    <row r="43" spans="1:16" ht="24">
      <c r="A43" s="208" t="s">
        <v>24</v>
      </c>
      <c r="B43" s="209" t="s">
        <v>20</v>
      </c>
      <c r="C43" s="210" t="s">
        <v>40</v>
      </c>
      <c r="D43" s="211"/>
      <c r="E43" s="211"/>
      <c r="F43" s="212"/>
      <c r="G43" s="210" t="s">
        <v>41</v>
      </c>
      <c r="H43" s="211"/>
      <c r="I43" s="211"/>
      <c r="J43" s="212"/>
      <c r="K43" s="213" t="s">
        <v>42</v>
      </c>
      <c r="L43" s="213" t="s">
        <v>43</v>
      </c>
      <c r="M43" s="213" t="s">
        <v>44</v>
      </c>
      <c r="N43" s="213" t="s">
        <v>45</v>
      </c>
      <c r="O43" s="213" t="s">
        <v>46</v>
      </c>
      <c r="P43" s="205" t="s">
        <v>21</v>
      </c>
    </row>
    <row r="44" spans="1:16">
      <c r="A44" s="208"/>
      <c r="B44" s="209"/>
      <c r="C44" s="205" t="s">
        <v>47</v>
      </c>
      <c r="D44" s="205" t="s">
        <v>48</v>
      </c>
      <c r="E44" s="205" t="s">
        <v>49</v>
      </c>
      <c r="F44" s="205" t="s">
        <v>50</v>
      </c>
      <c r="G44" s="205" t="s">
        <v>51</v>
      </c>
      <c r="H44" s="205" t="s">
        <v>52</v>
      </c>
      <c r="I44" s="205" t="s">
        <v>49</v>
      </c>
      <c r="J44" s="205" t="s">
        <v>53</v>
      </c>
      <c r="K44" s="214"/>
      <c r="L44" s="214"/>
      <c r="M44" s="214"/>
      <c r="N44" s="214"/>
      <c r="O44" s="214"/>
      <c r="P44" s="206"/>
    </row>
    <row r="45" spans="1:16">
      <c r="A45" s="208"/>
      <c r="B45" s="209"/>
      <c r="C45" s="206"/>
      <c r="D45" s="206"/>
      <c r="E45" s="206"/>
      <c r="F45" s="206"/>
      <c r="G45" s="206"/>
      <c r="H45" s="206"/>
      <c r="I45" s="206"/>
      <c r="J45" s="206"/>
      <c r="K45" s="214"/>
      <c r="L45" s="214"/>
      <c r="M45" s="214"/>
      <c r="N45" s="214"/>
      <c r="O45" s="214"/>
      <c r="P45" s="206"/>
    </row>
    <row r="46" spans="1:16">
      <c r="A46" s="208"/>
      <c r="B46" s="209"/>
      <c r="C46" s="207"/>
      <c r="D46" s="207"/>
      <c r="E46" s="207"/>
      <c r="F46" s="207"/>
      <c r="G46" s="207"/>
      <c r="H46" s="207"/>
      <c r="I46" s="207"/>
      <c r="J46" s="207"/>
      <c r="K46" s="215"/>
      <c r="L46" s="215"/>
      <c r="M46" s="215"/>
      <c r="N46" s="215"/>
      <c r="O46" s="215"/>
      <c r="P46" s="207"/>
    </row>
    <row r="47" spans="1:16" ht="24">
      <c r="A47" s="42" t="s">
        <v>54</v>
      </c>
      <c r="B47" s="42">
        <v>1</v>
      </c>
      <c r="C47" s="42">
        <v>5</v>
      </c>
      <c r="D47" s="42">
        <v>0</v>
      </c>
      <c r="E47" s="42">
        <v>0</v>
      </c>
      <c r="F47" s="42">
        <f>C47+D47+E47</f>
        <v>5</v>
      </c>
      <c r="G47" s="42">
        <v>0</v>
      </c>
      <c r="H47" s="42">
        <v>0</v>
      </c>
      <c r="I47" s="42">
        <v>0</v>
      </c>
      <c r="J47" s="42">
        <f>G47-H47-I47</f>
        <v>0</v>
      </c>
      <c r="K47" s="42">
        <f>F47+J47</f>
        <v>5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</row>
    <row r="48" spans="1:16" ht="24">
      <c r="A48" s="42" t="s">
        <v>55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82"/>
      <c r="M48" s="82"/>
      <c r="N48" s="82"/>
      <c r="O48" s="82"/>
      <c r="P48" s="82"/>
    </row>
    <row r="49" spans="1:16" ht="24">
      <c r="A49" s="42" t="s">
        <v>56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82"/>
      <c r="M49" s="82"/>
      <c r="N49" s="82"/>
      <c r="O49" s="82"/>
      <c r="P49" s="82"/>
    </row>
    <row r="50" spans="1:16" ht="24">
      <c r="A50" s="42" t="s">
        <v>57</v>
      </c>
      <c r="B50" s="42">
        <v>3</v>
      </c>
      <c r="C50" s="42">
        <v>11</v>
      </c>
      <c r="D50" s="42">
        <v>0</v>
      </c>
      <c r="E50" s="42">
        <v>0</v>
      </c>
      <c r="F50" s="42">
        <f t="shared" ref="F50:F60" si="0">C50+D50+E50</f>
        <v>11</v>
      </c>
      <c r="G50" s="42">
        <v>0</v>
      </c>
      <c r="H50" s="42">
        <v>0</v>
      </c>
      <c r="I50" s="42">
        <v>0</v>
      </c>
      <c r="J50" s="42">
        <f t="shared" ref="J50:J60" si="1">G50-H50-I50</f>
        <v>0</v>
      </c>
      <c r="K50" s="42">
        <f t="shared" ref="K50:K60" si="2">F50+J50</f>
        <v>11</v>
      </c>
      <c r="L50" s="82">
        <v>0</v>
      </c>
      <c r="M50" s="82">
        <v>0</v>
      </c>
      <c r="N50" s="82">
        <v>0</v>
      </c>
      <c r="O50" s="82">
        <v>0</v>
      </c>
      <c r="P50" s="82">
        <v>0</v>
      </c>
    </row>
    <row r="51" spans="1:16" ht="24">
      <c r="A51" s="42" t="s">
        <v>58</v>
      </c>
      <c r="B51" s="42">
        <v>5</v>
      </c>
      <c r="C51" s="42">
        <v>12</v>
      </c>
      <c r="D51" s="42">
        <v>0</v>
      </c>
      <c r="E51" s="42">
        <v>0</v>
      </c>
      <c r="F51" s="42">
        <f t="shared" si="0"/>
        <v>12</v>
      </c>
      <c r="G51" s="42">
        <v>3</v>
      </c>
      <c r="H51" s="42">
        <v>0</v>
      </c>
      <c r="I51" s="42">
        <v>0</v>
      </c>
      <c r="J51" s="42">
        <f t="shared" si="1"/>
        <v>3</v>
      </c>
      <c r="K51" s="42">
        <f t="shared" si="2"/>
        <v>15</v>
      </c>
      <c r="L51" s="82">
        <v>0</v>
      </c>
      <c r="M51" s="82" t="s">
        <v>82</v>
      </c>
      <c r="N51" s="139">
        <f>L51*O51</f>
        <v>0</v>
      </c>
      <c r="O51" s="82">
        <v>0</v>
      </c>
      <c r="P51" s="82">
        <v>0</v>
      </c>
    </row>
    <row r="52" spans="1:16" ht="24">
      <c r="A52" s="42" t="s">
        <v>59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2"/>
      <c r="M52" s="82"/>
      <c r="N52" s="82"/>
      <c r="O52" s="82"/>
      <c r="P52" s="82"/>
    </row>
    <row r="53" spans="1:16" ht="24">
      <c r="A53" s="42" t="s">
        <v>60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82"/>
      <c r="M53" s="82"/>
      <c r="N53" s="82"/>
      <c r="O53" s="82"/>
      <c r="P53" s="82"/>
    </row>
    <row r="54" spans="1:16" ht="24">
      <c r="A54" s="42" t="s">
        <v>61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82"/>
      <c r="M54" s="82"/>
      <c r="N54" s="82"/>
      <c r="O54" s="82"/>
      <c r="P54" s="82"/>
    </row>
    <row r="55" spans="1:16" ht="24">
      <c r="A55" s="42" t="s">
        <v>62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82"/>
      <c r="M55" s="82"/>
      <c r="N55" s="82"/>
      <c r="O55" s="82"/>
      <c r="P55" s="82"/>
    </row>
    <row r="56" spans="1:16" ht="24">
      <c r="A56" s="42" t="s">
        <v>63</v>
      </c>
      <c r="B56" s="42">
        <v>4</v>
      </c>
      <c r="C56" s="42">
        <v>12</v>
      </c>
      <c r="D56" s="42">
        <v>0</v>
      </c>
      <c r="E56" s="42">
        <v>0</v>
      </c>
      <c r="F56" s="42">
        <f t="shared" si="0"/>
        <v>12</v>
      </c>
      <c r="G56" s="42">
        <v>3</v>
      </c>
      <c r="H56" s="42">
        <v>0</v>
      </c>
      <c r="I56" s="42">
        <v>0</v>
      </c>
      <c r="J56" s="42">
        <f t="shared" si="1"/>
        <v>3</v>
      </c>
      <c r="K56" s="42">
        <f t="shared" si="2"/>
        <v>15</v>
      </c>
      <c r="L56" s="82">
        <v>0</v>
      </c>
      <c r="M56" s="82" t="s">
        <v>82</v>
      </c>
      <c r="N56" s="139">
        <f>L56*O56</f>
        <v>0</v>
      </c>
      <c r="O56" s="82">
        <v>0</v>
      </c>
      <c r="P56" s="82">
        <v>0</v>
      </c>
    </row>
    <row r="57" spans="1:16" ht="24">
      <c r="A57" s="42" t="s">
        <v>64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2"/>
      <c r="M57" s="82"/>
      <c r="N57" s="82"/>
      <c r="O57" s="82"/>
      <c r="P57" s="82"/>
    </row>
    <row r="58" spans="1:16" ht="24">
      <c r="A58" s="42" t="s">
        <v>65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82"/>
      <c r="M58" s="82"/>
      <c r="N58" s="82"/>
      <c r="O58" s="82"/>
      <c r="P58" s="82"/>
    </row>
    <row r="59" spans="1:16" ht="24">
      <c r="A59" s="42" t="s">
        <v>66</v>
      </c>
      <c r="B59" s="42">
        <v>2</v>
      </c>
      <c r="C59" s="42">
        <v>10</v>
      </c>
      <c r="D59" s="42">
        <v>0</v>
      </c>
      <c r="E59" s="42">
        <v>0</v>
      </c>
      <c r="F59" s="42">
        <f t="shared" si="0"/>
        <v>10</v>
      </c>
      <c r="G59" s="42">
        <v>1</v>
      </c>
      <c r="H59" s="42">
        <v>0</v>
      </c>
      <c r="I59" s="42">
        <v>0</v>
      </c>
      <c r="J59" s="42">
        <f t="shared" si="1"/>
        <v>1</v>
      </c>
      <c r="K59" s="42">
        <f t="shared" si="2"/>
        <v>11</v>
      </c>
      <c r="L59" s="82">
        <v>0</v>
      </c>
      <c r="M59" s="82" t="s">
        <v>82</v>
      </c>
      <c r="N59" s="82">
        <v>0</v>
      </c>
      <c r="O59" s="82">
        <v>0</v>
      </c>
      <c r="P59" s="82">
        <v>0</v>
      </c>
    </row>
    <row r="60" spans="1:16" ht="24">
      <c r="A60" s="84" t="s">
        <v>23</v>
      </c>
      <c r="B60" s="85">
        <f>SUM(B47:B59)</f>
        <v>15</v>
      </c>
      <c r="C60" s="85">
        <f>SUM(C47:C59)</f>
        <v>50</v>
      </c>
      <c r="D60" s="85">
        <f>SUM(D47:D59)</f>
        <v>0</v>
      </c>
      <c r="E60" s="85">
        <f>SUM(E47:E59)</f>
        <v>0</v>
      </c>
      <c r="F60" s="86">
        <f t="shared" si="0"/>
        <v>50</v>
      </c>
      <c r="G60" s="85">
        <f>SUM(G47:G59)</f>
        <v>7</v>
      </c>
      <c r="H60" s="85">
        <f>SUM(H47:H59)</f>
        <v>0</v>
      </c>
      <c r="I60" s="85">
        <f>SUM(I47:I59)</f>
        <v>0</v>
      </c>
      <c r="J60" s="86">
        <f t="shared" si="1"/>
        <v>7</v>
      </c>
      <c r="K60" s="86">
        <f t="shared" si="2"/>
        <v>57</v>
      </c>
      <c r="L60" s="87">
        <f>SUM(L47:L59)</f>
        <v>0</v>
      </c>
      <c r="M60" s="87" t="s">
        <v>82</v>
      </c>
      <c r="N60" s="82">
        <f>SUM(N47:N59)</f>
        <v>0</v>
      </c>
      <c r="O60" s="82" t="e">
        <f t="shared" ref="O60" si="3">N60/L60</f>
        <v>#DIV/0!</v>
      </c>
      <c r="P60" s="87">
        <f>SUM(P47:P59)/2</f>
        <v>0</v>
      </c>
    </row>
    <row r="61" spans="1:16" ht="24">
      <c r="A61" s="95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8"/>
      <c r="M61" s="98"/>
      <c r="N61" s="98"/>
      <c r="O61" s="121"/>
      <c r="P61" s="98"/>
    </row>
    <row r="62" spans="1:16" ht="17.2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</row>
    <row r="63" spans="1:16" ht="24">
      <c r="A63" s="208" t="s">
        <v>12</v>
      </c>
      <c r="B63" s="209" t="s">
        <v>20</v>
      </c>
      <c r="C63" s="210" t="s">
        <v>40</v>
      </c>
      <c r="D63" s="211"/>
      <c r="E63" s="211"/>
      <c r="F63" s="212"/>
      <c r="G63" s="210" t="s">
        <v>41</v>
      </c>
      <c r="H63" s="211"/>
      <c r="I63" s="211"/>
      <c r="J63" s="212"/>
      <c r="K63" s="213" t="s">
        <v>42</v>
      </c>
      <c r="L63" s="213" t="s">
        <v>43</v>
      </c>
      <c r="M63" s="213" t="s">
        <v>44</v>
      </c>
      <c r="N63" s="213" t="s">
        <v>45</v>
      </c>
      <c r="O63" s="213" t="s">
        <v>46</v>
      </c>
      <c r="P63" s="205" t="s">
        <v>21</v>
      </c>
    </row>
    <row r="64" spans="1:16">
      <c r="A64" s="208"/>
      <c r="B64" s="209"/>
      <c r="C64" s="205" t="s">
        <v>47</v>
      </c>
      <c r="D64" s="205" t="s">
        <v>48</v>
      </c>
      <c r="E64" s="205" t="s">
        <v>49</v>
      </c>
      <c r="F64" s="205" t="s">
        <v>50</v>
      </c>
      <c r="G64" s="205" t="s">
        <v>51</v>
      </c>
      <c r="H64" s="205" t="s">
        <v>52</v>
      </c>
      <c r="I64" s="205" t="s">
        <v>49</v>
      </c>
      <c r="J64" s="205" t="s">
        <v>53</v>
      </c>
      <c r="K64" s="214"/>
      <c r="L64" s="214"/>
      <c r="M64" s="214"/>
      <c r="N64" s="214"/>
      <c r="O64" s="214"/>
      <c r="P64" s="206"/>
    </row>
    <row r="65" spans="1:16">
      <c r="A65" s="208"/>
      <c r="B65" s="209"/>
      <c r="C65" s="206"/>
      <c r="D65" s="206"/>
      <c r="E65" s="206"/>
      <c r="F65" s="206"/>
      <c r="G65" s="206"/>
      <c r="H65" s="206"/>
      <c r="I65" s="206"/>
      <c r="J65" s="206"/>
      <c r="K65" s="214"/>
      <c r="L65" s="214"/>
      <c r="M65" s="214"/>
      <c r="N65" s="214"/>
      <c r="O65" s="214"/>
      <c r="P65" s="206"/>
    </row>
    <row r="66" spans="1:16">
      <c r="A66" s="208"/>
      <c r="B66" s="209"/>
      <c r="C66" s="207"/>
      <c r="D66" s="207"/>
      <c r="E66" s="207"/>
      <c r="F66" s="207"/>
      <c r="G66" s="207"/>
      <c r="H66" s="207"/>
      <c r="I66" s="207"/>
      <c r="J66" s="207"/>
      <c r="K66" s="215"/>
      <c r="L66" s="215"/>
      <c r="M66" s="215"/>
      <c r="N66" s="215"/>
      <c r="O66" s="215"/>
      <c r="P66" s="207"/>
    </row>
    <row r="67" spans="1:16" ht="24">
      <c r="A67" s="42" t="s">
        <v>54</v>
      </c>
      <c r="B67" s="42">
        <v>3</v>
      </c>
      <c r="C67" s="42">
        <v>7</v>
      </c>
      <c r="D67" s="42">
        <v>0</v>
      </c>
      <c r="E67" s="42">
        <v>0</v>
      </c>
      <c r="F67" s="42">
        <f>C67+D67+E67</f>
        <v>7</v>
      </c>
      <c r="G67" s="42">
        <v>0</v>
      </c>
      <c r="H67" s="42">
        <v>0</v>
      </c>
      <c r="I67" s="42">
        <v>0</v>
      </c>
      <c r="J67" s="42">
        <f>G67-H67-I67</f>
        <v>0</v>
      </c>
      <c r="K67" s="42">
        <f>F67+L67</f>
        <v>7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</row>
    <row r="68" spans="1:16" ht="24">
      <c r="A68" s="42" t="s">
        <v>55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82"/>
      <c r="M68" s="82"/>
      <c r="N68" s="82"/>
      <c r="O68" s="82"/>
      <c r="P68" s="82"/>
    </row>
    <row r="69" spans="1:16" ht="24">
      <c r="A69" s="42" t="s">
        <v>56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2"/>
      <c r="M69" s="82"/>
      <c r="N69" s="82"/>
      <c r="O69" s="82"/>
      <c r="P69" s="82"/>
    </row>
    <row r="70" spans="1:16" ht="24">
      <c r="A70" s="42" t="s">
        <v>57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2"/>
      <c r="M70" s="82"/>
      <c r="N70" s="82"/>
      <c r="O70" s="82"/>
      <c r="P70" s="82"/>
    </row>
    <row r="71" spans="1:16" ht="24">
      <c r="A71" s="42" t="s">
        <v>58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2"/>
      <c r="M71" s="82"/>
      <c r="N71" s="82"/>
      <c r="O71" s="82"/>
      <c r="P71" s="82"/>
    </row>
    <row r="72" spans="1:16" ht="24">
      <c r="A72" s="42" t="s">
        <v>59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2"/>
      <c r="M72" s="82"/>
      <c r="N72" s="82"/>
      <c r="O72" s="82"/>
      <c r="P72" s="82"/>
    </row>
    <row r="73" spans="1:16" ht="24">
      <c r="A73" s="42" t="s">
        <v>60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2"/>
      <c r="M73" s="82"/>
      <c r="N73" s="82"/>
      <c r="O73" s="82"/>
      <c r="P73" s="82"/>
    </row>
    <row r="74" spans="1:16" ht="24">
      <c r="A74" s="42" t="s">
        <v>61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2"/>
      <c r="M74" s="82"/>
      <c r="N74" s="82"/>
      <c r="O74" s="82"/>
      <c r="P74" s="82"/>
    </row>
    <row r="75" spans="1:16" ht="24">
      <c r="A75" s="42" t="s">
        <v>62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82"/>
      <c r="M75" s="82"/>
      <c r="N75" s="82"/>
      <c r="O75" s="82"/>
      <c r="P75" s="82"/>
    </row>
    <row r="76" spans="1:16" ht="24">
      <c r="A76" s="42" t="s">
        <v>63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2"/>
      <c r="M76" s="82"/>
      <c r="N76" s="82"/>
      <c r="O76" s="82"/>
      <c r="P76" s="82"/>
    </row>
    <row r="77" spans="1:16" ht="24">
      <c r="A77" s="42" t="s">
        <v>64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2"/>
      <c r="M77" s="82"/>
      <c r="N77" s="82"/>
      <c r="O77" s="82"/>
      <c r="P77" s="82"/>
    </row>
    <row r="78" spans="1:16" ht="24">
      <c r="A78" s="42" t="s">
        <v>65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2"/>
      <c r="M78" s="82"/>
      <c r="N78" s="82"/>
      <c r="O78" s="82"/>
      <c r="P78" s="82"/>
    </row>
    <row r="79" spans="1:16" ht="24">
      <c r="A79" s="42" t="s">
        <v>66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2"/>
      <c r="M79" s="82"/>
      <c r="N79" s="82"/>
      <c r="O79" s="82"/>
      <c r="P79" s="82"/>
    </row>
    <row r="80" spans="1:16" ht="24">
      <c r="A80" s="84" t="s">
        <v>23</v>
      </c>
      <c r="B80" s="85">
        <f>SUM(B67:B79)</f>
        <v>3</v>
      </c>
      <c r="C80" s="85">
        <f>SUM(C67:C79)</f>
        <v>7</v>
      </c>
      <c r="D80" s="85">
        <f>SUM(D67:D79)</f>
        <v>0</v>
      </c>
      <c r="E80" s="85">
        <f>SUM(E67:E79)</f>
        <v>0</v>
      </c>
      <c r="F80" s="86">
        <f>C80+D80+E80</f>
        <v>7</v>
      </c>
      <c r="G80" s="85">
        <f>SUM(G67:G79)</f>
        <v>0</v>
      </c>
      <c r="H80" s="85">
        <f>SUM(H67:H79)</f>
        <v>0</v>
      </c>
      <c r="I80" s="85">
        <f>SUM(I67:I79)</f>
        <v>0</v>
      </c>
      <c r="J80" s="86">
        <f>G80-H80-I80</f>
        <v>0</v>
      </c>
      <c r="K80" s="86">
        <f>F80+L80</f>
        <v>7</v>
      </c>
      <c r="L80" s="87">
        <f>SUM(L67:L79)</f>
        <v>0</v>
      </c>
      <c r="M80" s="87">
        <f>SUM(M67:M79)</f>
        <v>0</v>
      </c>
      <c r="N80" s="87">
        <f>SUM(N67:N79)</f>
        <v>0</v>
      </c>
      <c r="O80" s="88">
        <v>0</v>
      </c>
      <c r="P80" s="87">
        <f>SUM(P67:P79)</f>
        <v>0</v>
      </c>
    </row>
    <row r="81" spans="1:16" ht="24">
      <c r="A81" s="95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</row>
    <row r="82" spans="1:16" ht="24">
      <c r="A82" s="95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</row>
    <row r="83" spans="1:16" ht="24">
      <c r="A83" s="95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</row>
    <row r="84" spans="1:16" ht="24">
      <c r="A84" s="95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</row>
    <row r="85" spans="1:16" ht="17.2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</row>
    <row r="86" spans="1:16" ht="24.6" customHeight="1">
      <c r="A86" s="216" t="s">
        <v>15</v>
      </c>
      <c r="B86" s="219" t="s">
        <v>20</v>
      </c>
      <c r="C86" s="210" t="s">
        <v>40</v>
      </c>
      <c r="D86" s="211"/>
      <c r="E86" s="211"/>
      <c r="F86" s="212"/>
      <c r="G86" s="210" t="s">
        <v>41</v>
      </c>
      <c r="H86" s="211"/>
      <c r="I86" s="211"/>
      <c r="J86" s="212"/>
      <c r="K86" s="213" t="s">
        <v>42</v>
      </c>
      <c r="L86" s="213" t="s">
        <v>43</v>
      </c>
      <c r="M86" s="213" t="s">
        <v>44</v>
      </c>
      <c r="N86" s="213" t="s">
        <v>45</v>
      </c>
      <c r="O86" s="213" t="s">
        <v>46</v>
      </c>
      <c r="P86" s="205" t="s">
        <v>21</v>
      </c>
    </row>
    <row r="87" spans="1:16" ht="14.45" customHeight="1">
      <c r="A87" s="217"/>
      <c r="B87" s="220"/>
      <c r="C87" s="205" t="s">
        <v>47</v>
      </c>
      <c r="D87" s="205" t="s">
        <v>48</v>
      </c>
      <c r="E87" s="205" t="s">
        <v>49</v>
      </c>
      <c r="F87" s="205" t="s">
        <v>50</v>
      </c>
      <c r="G87" s="205" t="s">
        <v>51</v>
      </c>
      <c r="H87" s="205" t="s">
        <v>52</v>
      </c>
      <c r="I87" s="205" t="s">
        <v>49</v>
      </c>
      <c r="J87" s="205" t="s">
        <v>53</v>
      </c>
      <c r="K87" s="214"/>
      <c r="L87" s="214"/>
      <c r="M87" s="214"/>
      <c r="N87" s="214"/>
      <c r="O87" s="214"/>
      <c r="P87" s="206"/>
    </row>
    <row r="88" spans="1:16" ht="14.45" customHeight="1">
      <c r="A88" s="217"/>
      <c r="B88" s="220"/>
      <c r="C88" s="206"/>
      <c r="D88" s="206"/>
      <c r="E88" s="206"/>
      <c r="F88" s="206"/>
      <c r="G88" s="206"/>
      <c r="H88" s="206"/>
      <c r="I88" s="206"/>
      <c r="J88" s="206"/>
      <c r="K88" s="214"/>
      <c r="L88" s="214"/>
      <c r="M88" s="214"/>
      <c r="N88" s="214"/>
      <c r="O88" s="214"/>
      <c r="P88" s="206"/>
    </row>
    <row r="89" spans="1:16" ht="14.45" customHeight="1">
      <c r="A89" s="218"/>
      <c r="B89" s="221"/>
      <c r="C89" s="207"/>
      <c r="D89" s="207"/>
      <c r="E89" s="207"/>
      <c r="F89" s="207"/>
      <c r="G89" s="207"/>
      <c r="H89" s="207"/>
      <c r="I89" s="207"/>
      <c r="J89" s="207"/>
      <c r="K89" s="215"/>
      <c r="L89" s="215"/>
      <c r="M89" s="215"/>
      <c r="N89" s="215"/>
      <c r="O89" s="215"/>
      <c r="P89" s="207"/>
    </row>
    <row r="90" spans="1:16" ht="24">
      <c r="A90" s="42" t="s">
        <v>54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81"/>
      <c r="M90" s="81"/>
      <c r="N90" s="81"/>
      <c r="O90" s="81"/>
      <c r="P90" s="81"/>
    </row>
    <row r="91" spans="1:16" ht="24">
      <c r="A91" s="42" t="s">
        <v>55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1"/>
      <c r="M91" s="81"/>
      <c r="N91" s="81"/>
      <c r="O91" s="81"/>
      <c r="P91" s="81"/>
    </row>
    <row r="92" spans="1:16" ht="24">
      <c r="A92" s="42" t="s">
        <v>56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1"/>
      <c r="M92" s="81"/>
      <c r="N92" s="81"/>
      <c r="O92" s="81"/>
      <c r="P92" s="81"/>
    </row>
    <row r="93" spans="1:16" ht="24">
      <c r="A93" s="42" t="s">
        <v>57</v>
      </c>
      <c r="B93" s="42">
        <v>0</v>
      </c>
      <c r="C93" s="42">
        <v>0</v>
      </c>
      <c r="D93" s="42">
        <v>0</v>
      </c>
      <c r="E93" s="42">
        <v>0</v>
      </c>
      <c r="F93" s="42">
        <f>C93+D93+E93</f>
        <v>0</v>
      </c>
      <c r="G93" s="42">
        <v>0</v>
      </c>
      <c r="H93" s="42">
        <v>0</v>
      </c>
      <c r="I93" s="42">
        <v>0</v>
      </c>
      <c r="J93" s="42">
        <f>G93-H93-I93</f>
        <v>0</v>
      </c>
      <c r="K93" s="42">
        <f>F93+J93</f>
        <v>0</v>
      </c>
      <c r="L93" s="44">
        <v>0</v>
      </c>
      <c r="M93" s="44">
        <v>0</v>
      </c>
      <c r="N93" s="44">
        <v>0</v>
      </c>
      <c r="O93" s="82" t="e">
        <f>N93/L93</f>
        <v>#DIV/0!</v>
      </c>
      <c r="P93" s="82">
        <v>0</v>
      </c>
    </row>
    <row r="94" spans="1:16" ht="24">
      <c r="A94" s="42" t="s">
        <v>58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2"/>
      <c r="M94" s="82"/>
      <c r="N94" s="82"/>
      <c r="O94" s="82"/>
      <c r="P94" s="82"/>
    </row>
    <row r="95" spans="1:16" ht="24">
      <c r="A95" s="42" t="s">
        <v>59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2"/>
      <c r="M95" s="82"/>
      <c r="N95" s="82"/>
      <c r="O95" s="82"/>
      <c r="P95" s="82"/>
    </row>
    <row r="96" spans="1:16" ht="24">
      <c r="A96" s="42" t="s">
        <v>60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2"/>
      <c r="M96" s="82"/>
      <c r="N96" s="82"/>
      <c r="O96" s="82"/>
      <c r="P96" s="82"/>
    </row>
    <row r="97" spans="1:16" ht="24">
      <c r="A97" s="42" t="s">
        <v>61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2"/>
      <c r="M97" s="82"/>
      <c r="N97" s="82"/>
      <c r="O97" s="82"/>
      <c r="P97" s="82"/>
    </row>
    <row r="98" spans="1:16" ht="24">
      <c r="A98" s="42" t="s">
        <v>62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63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/>
      <c r="O99" s="82"/>
      <c r="P99" s="82"/>
    </row>
    <row r="100" spans="1:16" ht="24">
      <c r="A100" s="42" t="s">
        <v>64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65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2"/>
      <c r="M101" s="82"/>
      <c r="N101" s="82"/>
      <c r="O101" s="82"/>
      <c r="P101" s="82"/>
    </row>
    <row r="102" spans="1:16" ht="24">
      <c r="A102" s="42" t="s">
        <v>66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84" t="s">
        <v>23</v>
      </c>
      <c r="B103" s="85">
        <f>SUM(B93:B102)</f>
        <v>0</v>
      </c>
      <c r="C103" s="85">
        <f>SUM(C93:C102)</f>
        <v>0</v>
      </c>
      <c r="D103" s="85">
        <f>SUM(D93:D102)</f>
        <v>0</v>
      </c>
      <c r="E103" s="85">
        <f>SUM(E93:E102)</f>
        <v>0</v>
      </c>
      <c r="F103" s="86">
        <f>C103+D103+E103</f>
        <v>0</v>
      </c>
      <c r="G103" s="85">
        <f>SUM(G93:G102)</f>
        <v>0</v>
      </c>
      <c r="H103" s="85">
        <f>SUM(H93:H102)</f>
        <v>0</v>
      </c>
      <c r="I103" s="85">
        <f>SUM(I93:I102)</f>
        <v>0</v>
      </c>
      <c r="J103" s="86">
        <f>G103-H103-I103</f>
        <v>0</v>
      </c>
      <c r="K103" s="86">
        <f>F103+J103</f>
        <v>0</v>
      </c>
      <c r="L103" s="87">
        <f>SUM(L93:L102)</f>
        <v>0</v>
      </c>
      <c r="M103" s="87">
        <f>SUM(M93:M102)</f>
        <v>0</v>
      </c>
      <c r="N103" s="87">
        <f>SUM(N93:N102)</f>
        <v>0</v>
      </c>
      <c r="O103" s="88" t="e">
        <f>N103/L103</f>
        <v>#DIV/0!</v>
      </c>
      <c r="P103" s="87">
        <f>SUM(P93:P102)</f>
        <v>0</v>
      </c>
    </row>
    <row r="104" spans="1:16" ht="24">
      <c r="A104" s="95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</row>
    <row r="105" spans="1:16" ht="24">
      <c r="A105" s="95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</row>
    <row r="106" spans="1:16" ht="24">
      <c r="A106" s="95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</row>
    <row r="107" spans="1:16" ht="24">
      <c r="A107" s="95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16" t="s">
        <v>29</v>
      </c>
      <c r="B109" s="219" t="s">
        <v>20</v>
      </c>
      <c r="C109" s="210" t="s">
        <v>40</v>
      </c>
      <c r="D109" s="211"/>
      <c r="E109" s="211"/>
      <c r="F109" s="212"/>
      <c r="G109" s="210" t="s">
        <v>41</v>
      </c>
      <c r="H109" s="211"/>
      <c r="I109" s="211"/>
      <c r="J109" s="212"/>
      <c r="K109" s="213" t="s">
        <v>42</v>
      </c>
      <c r="L109" s="213" t="s">
        <v>43</v>
      </c>
      <c r="M109" s="213" t="s">
        <v>44</v>
      </c>
      <c r="N109" s="213" t="s">
        <v>45</v>
      </c>
      <c r="O109" s="213" t="s">
        <v>46</v>
      </c>
      <c r="P109" s="205" t="s">
        <v>21</v>
      </c>
    </row>
    <row r="110" spans="1:16">
      <c r="A110" s="217"/>
      <c r="B110" s="220"/>
      <c r="C110" s="205" t="s">
        <v>47</v>
      </c>
      <c r="D110" s="205" t="s">
        <v>48</v>
      </c>
      <c r="E110" s="205" t="s">
        <v>49</v>
      </c>
      <c r="F110" s="205" t="s">
        <v>50</v>
      </c>
      <c r="G110" s="205" t="s">
        <v>51</v>
      </c>
      <c r="H110" s="205" t="s">
        <v>52</v>
      </c>
      <c r="I110" s="205" t="s">
        <v>49</v>
      </c>
      <c r="J110" s="205" t="s">
        <v>53</v>
      </c>
      <c r="K110" s="214"/>
      <c r="L110" s="214"/>
      <c r="M110" s="214"/>
      <c r="N110" s="214"/>
      <c r="O110" s="214"/>
      <c r="P110" s="206"/>
    </row>
    <row r="111" spans="1:16">
      <c r="A111" s="217"/>
      <c r="B111" s="220"/>
      <c r="C111" s="206"/>
      <c r="D111" s="206"/>
      <c r="E111" s="206"/>
      <c r="F111" s="206"/>
      <c r="G111" s="206"/>
      <c r="H111" s="206"/>
      <c r="I111" s="206"/>
      <c r="J111" s="206"/>
      <c r="K111" s="214"/>
      <c r="L111" s="214"/>
      <c r="M111" s="214"/>
      <c r="N111" s="214"/>
      <c r="O111" s="214"/>
      <c r="P111" s="206"/>
    </row>
    <row r="112" spans="1:16">
      <c r="A112" s="218"/>
      <c r="B112" s="221"/>
      <c r="C112" s="207"/>
      <c r="D112" s="207"/>
      <c r="E112" s="207"/>
      <c r="F112" s="207"/>
      <c r="G112" s="207"/>
      <c r="H112" s="207"/>
      <c r="I112" s="207"/>
      <c r="J112" s="207"/>
      <c r="K112" s="215"/>
      <c r="L112" s="215"/>
      <c r="M112" s="215"/>
      <c r="N112" s="215"/>
      <c r="O112" s="215"/>
      <c r="P112" s="207"/>
    </row>
    <row r="113" spans="1:16" ht="24">
      <c r="A113" s="42" t="s">
        <v>54</v>
      </c>
      <c r="B113" s="42">
        <v>1</v>
      </c>
      <c r="C113" s="42">
        <v>16</v>
      </c>
      <c r="D113" s="42">
        <v>0</v>
      </c>
      <c r="E113" s="42">
        <v>0</v>
      </c>
      <c r="F113" s="42">
        <f>C113+D113+E113</f>
        <v>16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16</v>
      </c>
      <c r="L113" s="82">
        <v>0</v>
      </c>
      <c r="M113" s="82">
        <v>0</v>
      </c>
      <c r="N113" s="82">
        <v>0</v>
      </c>
      <c r="O113" s="82" t="e">
        <f>N113/L113</f>
        <v>#DIV/0!</v>
      </c>
      <c r="P113" s="82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2"/>
      <c r="M114" s="82"/>
      <c r="N114" s="82"/>
      <c r="O114" s="82"/>
      <c r="P114" s="82"/>
    </row>
    <row r="115" spans="1:16" ht="24">
      <c r="A115" s="42" t="s">
        <v>56</v>
      </c>
      <c r="B115" s="42">
        <v>2</v>
      </c>
      <c r="C115" s="42">
        <v>2</v>
      </c>
      <c r="D115" s="42">
        <v>0</v>
      </c>
      <c r="E115" s="42">
        <v>0</v>
      </c>
      <c r="F115" s="42">
        <f>C115+D115+E115</f>
        <v>2</v>
      </c>
      <c r="G115" s="42">
        <v>0</v>
      </c>
      <c r="H115" s="42">
        <v>0</v>
      </c>
      <c r="I115" s="42">
        <v>0</v>
      </c>
      <c r="J115" s="42">
        <f>G115-H115-I115</f>
        <v>0</v>
      </c>
      <c r="K115" s="42">
        <f>F115+J115</f>
        <v>2</v>
      </c>
      <c r="L115" s="82">
        <v>0</v>
      </c>
      <c r="M115" s="82">
        <v>0</v>
      </c>
      <c r="N115" s="82">
        <v>0</v>
      </c>
      <c r="O115" s="82" t="e">
        <f>N115/L115</f>
        <v>#DIV/0!</v>
      </c>
      <c r="P115" s="82">
        <v>0</v>
      </c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2"/>
      <c r="O116" s="82"/>
      <c r="P116" s="82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59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61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2"/>
      <c r="M120" s="82"/>
      <c r="N120" s="82"/>
      <c r="O120" s="82"/>
      <c r="P120" s="82"/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42" t="s">
        <v>63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2"/>
      <c r="M122" s="82"/>
      <c r="N122" s="82"/>
      <c r="O122" s="82"/>
      <c r="P122" s="82"/>
    </row>
    <row r="123" spans="1:16" ht="24">
      <c r="A123" s="42" t="s">
        <v>64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2"/>
      <c r="M123" s="82"/>
      <c r="N123" s="82"/>
      <c r="O123" s="82"/>
      <c r="P123" s="82"/>
    </row>
    <row r="124" spans="1:16" ht="24">
      <c r="A124" s="42" t="s">
        <v>65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2"/>
      <c r="M124" s="82"/>
      <c r="N124" s="82"/>
      <c r="O124" s="82"/>
      <c r="P124" s="82"/>
    </row>
    <row r="125" spans="1:16" ht="24">
      <c r="A125" s="42" t="s">
        <v>66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2"/>
      <c r="M125" s="82"/>
      <c r="N125" s="82"/>
      <c r="O125" s="82"/>
      <c r="P125" s="82"/>
    </row>
    <row r="126" spans="1:16" ht="24">
      <c r="A126" s="84" t="s">
        <v>23</v>
      </c>
      <c r="B126" s="85">
        <f>SUM(B113:B125)</f>
        <v>3</v>
      </c>
      <c r="C126" s="85">
        <f>SUM(C113:C125)</f>
        <v>18</v>
      </c>
      <c r="D126" s="85">
        <f>SUM(D113:D125)</f>
        <v>0</v>
      </c>
      <c r="E126" s="85">
        <f>SUM(E113:E125)</f>
        <v>0</v>
      </c>
      <c r="F126" s="86">
        <f>C126+D126+E126</f>
        <v>18</v>
      </c>
      <c r="G126" s="85">
        <f>SUM(G113:G125)</f>
        <v>0</v>
      </c>
      <c r="H126" s="85">
        <f>SUM(H113:H125)</f>
        <v>0</v>
      </c>
      <c r="I126" s="85">
        <f>SUM(I113:I125)</f>
        <v>0</v>
      </c>
      <c r="J126" s="86">
        <f>G126-H126-I126</f>
        <v>0</v>
      </c>
      <c r="K126" s="86">
        <f>F126+J126</f>
        <v>18</v>
      </c>
      <c r="L126" s="87">
        <f>SUM(L113:L125)</f>
        <v>0</v>
      </c>
      <c r="M126" s="87">
        <f>SUM(M113:M125)</f>
        <v>0</v>
      </c>
      <c r="N126" s="87">
        <f>SUM(N113:N125)</f>
        <v>0</v>
      </c>
      <c r="O126" s="88" t="e">
        <f>N126/L126</f>
        <v>#DIV/0!</v>
      </c>
      <c r="P126" s="87">
        <f>SUM(P113:P125)</f>
        <v>0</v>
      </c>
    </row>
    <row r="127" spans="1:16" ht="24">
      <c r="A127" s="95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</row>
    <row r="128" spans="1:16" ht="24">
      <c r="A128" s="95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</row>
    <row r="129" spans="1:16" ht="24">
      <c r="A129" s="95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</row>
    <row r="130" spans="1:16" ht="24">
      <c r="A130" s="95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</row>
    <row r="131" spans="1:16" ht="17.2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</row>
    <row r="132" spans="1:16" ht="24">
      <c r="A132" s="216" t="s">
        <v>33</v>
      </c>
      <c r="B132" s="219" t="s">
        <v>20</v>
      </c>
      <c r="C132" s="210" t="s">
        <v>40</v>
      </c>
      <c r="D132" s="211"/>
      <c r="E132" s="211"/>
      <c r="F132" s="212"/>
      <c r="G132" s="210" t="s">
        <v>41</v>
      </c>
      <c r="H132" s="211"/>
      <c r="I132" s="211"/>
      <c r="J132" s="212"/>
      <c r="K132" s="213" t="s">
        <v>42</v>
      </c>
      <c r="L132" s="213" t="s">
        <v>43</v>
      </c>
      <c r="M132" s="213" t="s">
        <v>44</v>
      </c>
      <c r="N132" s="213" t="s">
        <v>45</v>
      </c>
      <c r="O132" s="213" t="s">
        <v>46</v>
      </c>
      <c r="P132" s="205" t="s">
        <v>21</v>
      </c>
    </row>
    <row r="133" spans="1:16">
      <c r="A133" s="217"/>
      <c r="B133" s="220"/>
      <c r="C133" s="205" t="s">
        <v>47</v>
      </c>
      <c r="D133" s="205" t="s">
        <v>48</v>
      </c>
      <c r="E133" s="205" t="s">
        <v>49</v>
      </c>
      <c r="F133" s="205" t="s">
        <v>50</v>
      </c>
      <c r="G133" s="205" t="s">
        <v>51</v>
      </c>
      <c r="H133" s="205" t="s">
        <v>52</v>
      </c>
      <c r="I133" s="205" t="s">
        <v>49</v>
      </c>
      <c r="J133" s="205" t="s">
        <v>53</v>
      </c>
      <c r="K133" s="214"/>
      <c r="L133" s="214"/>
      <c r="M133" s="214"/>
      <c r="N133" s="214"/>
      <c r="O133" s="214"/>
      <c r="P133" s="206"/>
    </row>
    <row r="134" spans="1:16">
      <c r="A134" s="217"/>
      <c r="B134" s="220"/>
      <c r="C134" s="206"/>
      <c r="D134" s="206"/>
      <c r="E134" s="206"/>
      <c r="F134" s="206"/>
      <c r="G134" s="206"/>
      <c r="H134" s="206"/>
      <c r="I134" s="206"/>
      <c r="J134" s="206"/>
      <c r="K134" s="214"/>
      <c r="L134" s="214"/>
      <c r="M134" s="214"/>
      <c r="N134" s="214"/>
      <c r="O134" s="214"/>
      <c r="P134" s="206"/>
    </row>
    <row r="135" spans="1:16">
      <c r="A135" s="218"/>
      <c r="B135" s="221"/>
      <c r="C135" s="207"/>
      <c r="D135" s="207"/>
      <c r="E135" s="207"/>
      <c r="F135" s="207"/>
      <c r="G135" s="207"/>
      <c r="H135" s="207"/>
      <c r="I135" s="207"/>
      <c r="J135" s="207"/>
      <c r="K135" s="215"/>
      <c r="L135" s="215"/>
      <c r="M135" s="215"/>
      <c r="N135" s="215"/>
      <c r="O135" s="215"/>
      <c r="P135" s="207"/>
    </row>
    <row r="136" spans="1:16" ht="24">
      <c r="A136" s="42" t="s">
        <v>54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1"/>
      <c r="M136" s="81"/>
      <c r="N136" s="81"/>
      <c r="O136" s="81"/>
      <c r="P136" s="81"/>
    </row>
    <row r="137" spans="1:16" ht="24">
      <c r="A137" s="42" t="s">
        <v>55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81"/>
      <c r="M137" s="81"/>
      <c r="N137" s="81"/>
      <c r="O137" s="81"/>
      <c r="P137" s="81"/>
    </row>
    <row r="138" spans="1:16" ht="24">
      <c r="A138" s="42" t="s">
        <v>56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1"/>
      <c r="M138" s="81"/>
      <c r="N138" s="81"/>
      <c r="O138" s="81"/>
      <c r="P138" s="81"/>
    </row>
    <row r="139" spans="1:16" ht="24">
      <c r="A139" s="42" t="s">
        <v>57</v>
      </c>
      <c r="B139" s="42">
        <v>6</v>
      </c>
      <c r="C139" s="42">
        <v>20</v>
      </c>
      <c r="D139" s="42">
        <v>0</v>
      </c>
      <c r="E139" s="42">
        <v>0</v>
      </c>
      <c r="F139" s="42">
        <f>C139+D139+E139</f>
        <v>20</v>
      </c>
      <c r="G139" s="42">
        <v>0</v>
      </c>
      <c r="H139" s="42">
        <v>0</v>
      </c>
      <c r="I139" s="42">
        <v>0</v>
      </c>
      <c r="J139" s="42">
        <f>G139-H139-I139</f>
        <v>0</v>
      </c>
      <c r="K139" s="42">
        <f>F139+J139</f>
        <v>20</v>
      </c>
      <c r="L139" s="82">
        <v>0</v>
      </c>
      <c r="M139" s="82">
        <v>0</v>
      </c>
      <c r="N139" s="82">
        <v>0</v>
      </c>
      <c r="O139" s="82" t="e">
        <f>N139/L139</f>
        <v>#DIV/0!</v>
      </c>
      <c r="P139" s="82">
        <v>0</v>
      </c>
    </row>
    <row r="140" spans="1:16" ht="24">
      <c r="A140" s="42" t="s">
        <v>58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2"/>
      <c r="M140" s="82"/>
      <c r="N140" s="82"/>
      <c r="O140" s="82"/>
      <c r="P140" s="82"/>
    </row>
    <row r="141" spans="1:16" ht="24">
      <c r="A141" s="42" t="s">
        <v>59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2"/>
      <c r="O141" s="82"/>
      <c r="P141" s="82"/>
    </row>
    <row r="142" spans="1:16" ht="24">
      <c r="A142" s="42" t="s">
        <v>60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2"/>
      <c r="M142" s="82"/>
      <c r="N142" s="82"/>
      <c r="O142" s="82"/>
      <c r="P142" s="82"/>
    </row>
    <row r="143" spans="1:16" ht="24">
      <c r="A143" s="42" t="s">
        <v>61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/>
      <c r="O143" s="82"/>
      <c r="P143" s="82"/>
    </row>
    <row r="144" spans="1:16" ht="24">
      <c r="A144" s="42" t="s">
        <v>62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2"/>
      <c r="M144" s="82"/>
      <c r="N144" s="82"/>
      <c r="O144" s="82"/>
      <c r="P144" s="82"/>
    </row>
    <row r="145" spans="1:16" ht="24">
      <c r="A145" s="42" t="s">
        <v>63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2"/>
      <c r="M145" s="82"/>
      <c r="N145" s="82"/>
      <c r="O145" s="82"/>
      <c r="P145" s="82"/>
    </row>
    <row r="146" spans="1:16" ht="24">
      <c r="A146" s="42" t="s">
        <v>64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2"/>
      <c r="M146" s="82"/>
      <c r="N146" s="82"/>
      <c r="O146" s="82"/>
      <c r="P146" s="82"/>
    </row>
    <row r="147" spans="1:16" ht="24">
      <c r="A147" s="42" t="s">
        <v>65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2"/>
      <c r="M147" s="82"/>
      <c r="N147" s="82"/>
      <c r="O147" s="82"/>
      <c r="P147" s="82"/>
    </row>
    <row r="148" spans="1:16" ht="24">
      <c r="A148" s="42" t="s">
        <v>66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2"/>
      <c r="M148" s="82"/>
      <c r="N148" s="82"/>
      <c r="O148" s="82"/>
      <c r="P148" s="82"/>
    </row>
    <row r="149" spans="1:16" ht="24">
      <c r="A149" s="84" t="s">
        <v>23</v>
      </c>
      <c r="B149" s="85">
        <f>SUM(B139:B148)</f>
        <v>6</v>
      </c>
      <c r="C149" s="85">
        <f>SUM(C139:C148)</f>
        <v>20</v>
      </c>
      <c r="D149" s="85">
        <f>SUM(D139:D148)</f>
        <v>0</v>
      </c>
      <c r="E149" s="85">
        <f>SUM(E139:E148)</f>
        <v>0</v>
      </c>
      <c r="F149" s="86">
        <f>C149+D149+E149</f>
        <v>20</v>
      </c>
      <c r="G149" s="86">
        <v>0</v>
      </c>
      <c r="H149" s="86">
        <v>0</v>
      </c>
      <c r="I149" s="85">
        <f>SUM(I139:I148)</f>
        <v>0</v>
      </c>
      <c r="J149" s="86">
        <f>G149-H149-I149</f>
        <v>0</v>
      </c>
      <c r="K149" s="86">
        <f>F149+J149</f>
        <v>20</v>
      </c>
      <c r="L149" s="87"/>
      <c r="M149" s="87"/>
      <c r="N149" s="87"/>
      <c r="O149" s="88" t="e">
        <f>N149/L149</f>
        <v>#DIV/0!</v>
      </c>
      <c r="P149" s="87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</sheetData>
  <mergeCells count="129"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A43:A46"/>
    <mergeCell ref="B43:B46"/>
    <mergeCell ref="C43:F43"/>
    <mergeCell ref="G43:J43"/>
    <mergeCell ref="K43:K46"/>
    <mergeCell ref="L43:L46"/>
    <mergeCell ref="I44:I46"/>
    <mergeCell ref="J44:J46"/>
    <mergeCell ref="L24:L27"/>
    <mergeCell ref="M43:M46"/>
    <mergeCell ref="N43:N46"/>
    <mergeCell ref="O43:O46"/>
    <mergeCell ref="P43:P46"/>
    <mergeCell ref="C44:C46"/>
    <mergeCell ref="D44:D46"/>
    <mergeCell ref="E44:E46"/>
    <mergeCell ref="F44:F46"/>
    <mergeCell ref="G44:G46"/>
    <mergeCell ref="H44:H46"/>
    <mergeCell ref="N63:N66"/>
    <mergeCell ref="O63:O66"/>
    <mergeCell ref="P63:P66"/>
    <mergeCell ref="C64:C66"/>
    <mergeCell ref="D64:D66"/>
    <mergeCell ref="E64:E66"/>
    <mergeCell ref="F64:F66"/>
    <mergeCell ref="G64:G66"/>
    <mergeCell ref="H64:H66"/>
    <mergeCell ref="C63:F63"/>
    <mergeCell ref="G63:J63"/>
    <mergeCell ref="K63:K66"/>
    <mergeCell ref="L63:L66"/>
    <mergeCell ref="I64:I66"/>
    <mergeCell ref="J64:J66"/>
    <mergeCell ref="A86:A89"/>
    <mergeCell ref="B86:B89"/>
    <mergeCell ref="C86:F86"/>
    <mergeCell ref="G86:J86"/>
    <mergeCell ref="K86:K89"/>
    <mergeCell ref="L86:L89"/>
    <mergeCell ref="I87:I89"/>
    <mergeCell ref="J87:J89"/>
    <mergeCell ref="M63:M66"/>
    <mergeCell ref="A63:A66"/>
    <mergeCell ref="B63:B66"/>
    <mergeCell ref="M86:M89"/>
    <mergeCell ref="N86:N89"/>
    <mergeCell ref="O86:O89"/>
    <mergeCell ref="P86:P89"/>
    <mergeCell ref="C87:C89"/>
    <mergeCell ref="D87:D89"/>
    <mergeCell ref="E87:E89"/>
    <mergeCell ref="F87:F89"/>
    <mergeCell ref="G87:G89"/>
    <mergeCell ref="H87:H89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C109:F109"/>
    <mergeCell ref="G109:J109"/>
    <mergeCell ref="K109:K112"/>
    <mergeCell ref="L109:L112"/>
    <mergeCell ref="I110:I112"/>
    <mergeCell ref="J110:J112"/>
    <mergeCell ref="A132:A135"/>
    <mergeCell ref="B132:B135"/>
    <mergeCell ref="C132:F132"/>
    <mergeCell ref="G132:J132"/>
    <mergeCell ref="K132:K135"/>
    <mergeCell ref="L132:L135"/>
    <mergeCell ref="I133:I135"/>
    <mergeCell ref="J133:J135"/>
    <mergeCell ref="M109:M112"/>
    <mergeCell ref="A109:A112"/>
    <mergeCell ref="B109:B112"/>
    <mergeCell ref="M132:M135"/>
    <mergeCell ref="N132:N135"/>
    <mergeCell ref="O132:O135"/>
    <mergeCell ref="P132:P135"/>
    <mergeCell ref="C133:C135"/>
    <mergeCell ref="D133:D135"/>
    <mergeCell ref="E133:E135"/>
    <mergeCell ref="F133:F135"/>
    <mergeCell ref="G133:G135"/>
    <mergeCell ref="H133:H135"/>
  </mergeCells>
  <pageMargins left="0" right="0" top="0.75" bottom="0.75" header="0.3" footer="0.3"/>
  <pageSetup paperSize="9" scale="9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504"/>
  <sheetViews>
    <sheetView topLeftCell="A181" workbookViewId="0">
      <selection activeCell="W190" sqref="W190"/>
    </sheetView>
  </sheetViews>
  <sheetFormatPr defaultRowHeight="15"/>
  <cols>
    <col min="1" max="1" width="12.85546875" customWidth="1"/>
    <col min="10" max="11" width="9.140625" bestFit="1" customWidth="1"/>
    <col min="14" max="14" width="11" customWidth="1"/>
    <col min="15" max="16" width="9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139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1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>
        <v>3</v>
      </c>
      <c r="C9" s="42">
        <v>0</v>
      </c>
      <c r="D9" s="42"/>
      <c r="E9" s="42"/>
      <c r="F9" s="42">
        <f t="shared" ref="F9:F21" si="0">C9+D9+E9</f>
        <v>0</v>
      </c>
      <c r="G9" s="42">
        <v>4</v>
      </c>
      <c r="H9" s="42"/>
      <c r="I9" s="42"/>
      <c r="J9" s="42">
        <f t="shared" ref="J9:J22" si="1">G9-H9-I9</f>
        <v>4</v>
      </c>
      <c r="K9" s="42">
        <f t="shared" ref="K9:K21" si="2">F9+J9</f>
        <v>4</v>
      </c>
      <c r="L9" s="42">
        <v>0</v>
      </c>
      <c r="M9" s="42" t="s">
        <v>82</v>
      </c>
      <c r="N9" s="42">
        <f>L9*O9</f>
        <v>0</v>
      </c>
      <c r="O9" s="42">
        <v>0</v>
      </c>
      <c r="P9" s="42">
        <v>0</v>
      </c>
    </row>
    <row r="10" spans="1:16" ht="24">
      <c r="A10" s="42" t="s">
        <v>56</v>
      </c>
      <c r="B10" s="42"/>
      <c r="C10" s="42"/>
      <c r="D10" s="42"/>
      <c r="E10" s="42"/>
      <c r="F10" s="42">
        <f t="shared" si="0"/>
        <v>0</v>
      </c>
      <c r="G10" s="42"/>
      <c r="H10" s="42"/>
      <c r="I10" s="42"/>
      <c r="J10" s="42">
        <f t="shared" si="1"/>
        <v>0</v>
      </c>
      <c r="K10" s="42">
        <f t="shared" si="2"/>
        <v>0</v>
      </c>
      <c r="L10" s="42"/>
      <c r="M10" s="42"/>
      <c r="N10" s="42"/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>
        <f t="shared" si="0"/>
        <v>0</v>
      </c>
      <c r="G11" s="42"/>
      <c r="H11" s="42"/>
      <c r="I11" s="42"/>
      <c r="J11" s="42">
        <f t="shared" si="1"/>
        <v>0</v>
      </c>
      <c r="K11" s="42">
        <f t="shared" si="2"/>
        <v>0</v>
      </c>
      <c r="L11" s="42"/>
      <c r="M11" s="42"/>
      <c r="N11" s="42"/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>
        <f t="shared" si="0"/>
        <v>0</v>
      </c>
      <c r="G12" s="42"/>
      <c r="H12" s="42"/>
      <c r="I12" s="42"/>
      <c r="J12" s="42">
        <f t="shared" si="1"/>
        <v>0</v>
      </c>
      <c r="K12" s="42">
        <f t="shared" si="2"/>
        <v>0</v>
      </c>
      <c r="L12" s="42">
        <v>0</v>
      </c>
      <c r="M12" s="42"/>
      <c r="N12" s="42"/>
      <c r="O12" s="42"/>
      <c r="P12" s="42"/>
    </row>
    <row r="13" spans="1:16" ht="24">
      <c r="A13" s="42" t="s">
        <v>59</v>
      </c>
      <c r="B13" s="42">
        <v>2</v>
      </c>
      <c r="C13" s="42">
        <v>0</v>
      </c>
      <c r="D13" s="42"/>
      <c r="E13" s="42"/>
      <c r="F13" s="42">
        <f t="shared" si="0"/>
        <v>0</v>
      </c>
      <c r="G13" s="42">
        <v>4</v>
      </c>
      <c r="H13" s="42"/>
      <c r="I13" s="42"/>
      <c r="J13" s="42">
        <f t="shared" si="1"/>
        <v>4</v>
      </c>
      <c r="K13" s="42">
        <f t="shared" si="2"/>
        <v>4</v>
      </c>
      <c r="L13" s="42">
        <v>0</v>
      </c>
      <c r="M13" s="42" t="s">
        <v>82</v>
      </c>
      <c r="N13" s="42">
        <f>L13*O13</f>
        <v>0</v>
      </c>
      <c r="O13" s="42">
        <v>0</v>
      </c>
      <c r="P13" s="64">
        <v>0</v>
      </c>
    </row>
    <row r="14" spans="1:16" ht="24">
      <c r="A14" s="42" t="s">
        <v>60</v>
      </c>
      <c r="B14" s="42">
        <v>3</v>
      </c>
      <c r="C14" s="42">
        <v>0</v>
      </c>
      <c r="D14" s="42"/>
      <c r="E14" s="42"/>
      <c r="F14" s="42">
        <f t="shared" si="0"/>
        <v>0</v>
      </c>
      <c r="G14" s="42">
        <v>5</v>
      </c>
      <c r="H14" s="42"/>
      <c r="I14" s="42"/>
      <c r="J14" s="42">
        <f t="shared" si="1"/>
        <v>5</v>
      </c>
      <c r="K14" s="42">
        <f t="shared" si="2"/>
        <v>5</v>
      </c>
      <c r="L14" s="42">
        <v>0</v>
      </c>
      <c r="M14" s="42" t="s">
        <v>82</v>
      </c>
      <c r="N14" s="42">
        <f t="shared" ref="N14:N21" si="3">L14*O14</f>
        <v>0</v>
      </c>
      <c r="O14" s="42">
        <v>0</v>
      </c>
      <c r="P14" s="64">
        <v>0</v>
      </c>
    </row>
    <row r="15" spans="1:16" ht="24">
      <c r="A15" s="42" t="s">
        <v>61</v>
      </c>
      <c r="B15" s="47">
        <v>4</v>
      </c>
      <c r="C15" s="47">
        <v>0</v>
      </c>
      <c r="D15" s="47"/>
      <c r="E15" s="47"/>
      <c r="F15" s="47">
        <v>0</v>
      </c>
      <c r="G15" s="47">
        <v>29</v>
      </c>
      <c r="H15" s="47">
        <v>0</v>
      </c>
      <c r="I15" s="47">
        <v>0</v>
      </c>
      <c r="J15" s="47">
        <f t="shared" si="1"/>
        <v>29</v>
      </c>
      <c r="K15" s="47">
        <f t="shared" si="2"/>
        <v>29</v>
      </c>
      <c r="L15" s="47">
        <v>0</v>
      </c>
      <c r="M15" s="47" t="s">
        <v>82</v>
      </c>
      <c r="N15" s="42">
        <f t="shared" si="3"/>
        <v>0</v>
      </c>
      <c r="O15" s="47">
        <v>0</v>
      </c>
      <c r="P15" s="70">
        <v>0</v>
      </c>
    </row>
    <row r="16" spans="1:16" ht="24">
      <c r="A16" s="42" t="s">
        <v>62</v>
      </c>
      <c r="B16" s="42">
        <v>3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5</v>
      </c>
      <c r="H16" s="42">
        <v>0</v>
      </c>
      <c r="I16" s="42">
        <v>0</v>
      </c>
      <c r="J16" s="42">
        <f>G16-H16-I16</f>
        <v>5</v>
      </c>
      <c r="K16" s="42">
        <f>F16+J16</f>
        <v>5</v>
      </c>
      <c r="L16" s="42">
        <v>0</v>
      </c>
      <c r="M16" s="47" t="s">
        <v>82</v>
      </c>
      <c r="N16" s="42">
        <f t="shared" si="3"/>
        <v>0</v>
      </c>
      <c r="O16" s="42">
        <v>0</v>
      </c>
      <c r="P16" s="64">
        <v>0</v>
      </c>
    </row>
    <row r="17" spans="1:16" ht="24">
      <c r="A17" s="42" t="s">
        <v>63</v>
      </c>
      <c r="B17" s="42">
        <v>4</v>
      </c>
      <c r="C17" s="42">
        <v>0</v>
      </c>
      <c r="D17" s="42">
        <v>0</v>
      </c>
      <c r="E17" s="42"/>
      <c r="F17" s="42">
        <f t="shared" si="0"/>
        <v>0</v>
      </c>
      <c r="G17" s="42">
        <v>12</v>
      </c>
      <c r="H17" s="42"/>
      <c r="I17" s="42"/>
      <c r="J17" s="42">
        <f t="shared" si="1"/>
        <v>12</v>
      </c>
      <c r="K17" s="42">
        <f t="shared" si="2"/>
        <v>12</v>
      </c>
      <c r="L17" s="42">
        <v>0</v>
      </c>
      <c r="M17" s="47" t="s">
        <v>82</v>
      </c>
      <c r="N17" s="42">
        <f t="shared" si="3"/>
        <v>0</v>
      </c>
      <c r="O17" s="42">
        <v>0</v>
      </c>
      <c r="P17" s="64">
        <v>0</v>
      </c>
    </row>
    <row r="18" spans="1:16" ht="24">
      <c r="A18" s="42" t="s">
        <v>64</v>
      </c>
      <c r="B18" s="42">
        <v>2</v>
      </c>
      <c r="C18" s="42">
        <v>0</v>
      </c>
      <c r="D18" s="42"/>
      <c r="E18" s="42"/>
      <c r="F18" s="42">
        <f t="shared" si="0"/>
        <v>0</v>
      </c>
      <c r="G18" s="42">
        <v>4</v>
      </c>
      <c r="H18" s="42"/>
      <c r="I18" s="42"/>
      <c r="J18" s="42">
        <f t="shared" si="1"/>
        <v>4</v>
      </c>
      <c r="K18" s="42">
        <f t="shared" si="2"/>
        <v>4</v>
      </c>
      <c r="L18" s="42">
        <v>0</v>
      </c>
      <c r="M18" s="47" t="s">
        <v>82</v>
      </c>
      <c r="N18" s="42">
        <f t="shared" si="3"/>
        <v>0</v>
      </c>
      <c r="O18" s="42">
        <v>0</v>
      </c>
      <c r="P18" s="64">
        <v>0</v>
      </c>
    </row>
    <row r="19" spans="1:16" ht="24">
      <c r="A19" s="42" t="s">
        <v>65</v>
      </c>
      <c r="B19" s="42"/>
      <c r="C19" s="42"/>
      <c r="D19" s="42"/>
      <c r="E19" s="42"/>
      <c r="F19" s="42">
        <f t="shared" si="0"/>
        <v>0</v>
      </c>
      <c r="G19" s="42"/>
      <c r="H19" s="42"/>
      <c r="I19" s="42"/>
      <c r="J19" s="42">
        <f t="shared" si="1"/>
        <v>0</v>
      </c>
      <c r="K19" s="42">
        <f t="shared" si="2"/>
        <v>0</v>
      </c>
      <c r="L19" s="42"/>
      <c r="M19" s="42"/>
      <c r="N19" s="42">
        <f t="shared" si="3"/>
        <v>0</v>
      </c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>
        <f t="shared" si="0"/>
        <v>0</v>
      </c>
      <c r="G20" s="42"/>
      <c r="H20" s="42"/>
      <c r="I20" s="42"/>
      <c r="J20" s="42">
        <f t="shared" si="1"/>
        <v>0</v>
      </c>
      <c r="K20" s="42">
        <f t="shared" si="2"/>
        <v>0</v>
      </c>
      <c r="L20" s="42"/>
      <c r="M20" s="42"/>
      <c r="N20" s="42">
        <f t="shared" si="3"/>
        <v>0</v>
      </c>
      <c r="O20" s="42"/>
      <c r="P20" s="42"/>
    </row>
    <row r="21" spans="1:16" ht="24">
      <c r="A21" s="42" t="s">
        <v>67</v>
      </c>
      <c r="B21" s="83"/>
      <c r="C21" s="83"/>
      <c r="D21" s="83"/>
      <c r="E21" s="83"/>
      <c r="F21" s="42">
        <f t="shared" si="0"/>
        <v>0</v>
      </c>
      <c r="G21" s="83"/>
      <c r="H21" s="83"/>
      <c r="I21" s="83"/>
      <c r="J21" s="42">
        <f t="shared" si="1"/>
        <v>0</v>
      </c>
      <c r="K21" s="42">
        <f t="shared" si="2"/>
        <v>0</v>
      </c>
      <c r="L21" s="83"/>
      <c r="M21" s="42"/>
      <c r="N21" s="42">
        <f t="shared" si="3"/>
        <v>0</v>
      </c>
      <c r="O21" s="42"/>
      <c r="P21" s="83"/>
    </row>
    <row r="22" spans="1:16" ht="24">
      <c r="A22" s="84" t="s">
        <v>23</v>
      </c>
      <c r="B22" s="85">
        <f>SUM(B9:B21)</f>
        <v>21</v>
      </c>
      <c r="C22" s="85">
        <f>SUM(C9:C21)</f>
        <v>0</v>
      </c>
      <c r="D22" s="85">
        <f t="shared" ref="D22:F22" si="4">SUM(D9:D21)</f>
        <v>0</v>
      </c>
      <c r="E22" s="85">
        <f t="shared" si="4"/>
        <v>0</v>
      </c>
      <c r="F22" s="85">
        <f t="shared" si="4"/>
        <v>0</v>
      </c>
      <c r="G22" s="85">
        <f>SUM(G8:G21)</f>
        <v>63</v>
      </c>
      <c r="H22" s="85">
        <f>SUM(H16:H21)</f>
        <v>0</v>
      </c>
      <c r="I22" s="85">
        <f>SUM(I16:I21)</f>
        <v>0</v>
      </c>
      <c r="J22" s="42">
        <f t="shared" si="1"/>
        <v>63</v>
      </c>
      <c r="K22" s="86">
        <f>F22+J22</f>
        <v>63</v>
      </c>
      <c r="L22" s="85">
        <f>SUM(L8:L21)</f>
        <v>0</v>
      </c>
      <c r="M22" s="86" t="s">
        <v>82</v>
      </c>
      <c r="N22" s="85">
        <f>SUM(N8:N21)</f>
        <v>0</v>
      </c>
      <c r="O22" s="115" t="e">
        <f>N22/L22</f>
        <v>#DIV/0!</v>
      </c>
      <c r="P22" s="90">
        <f>SUM(P8:P21)</f>
        <v>0</v>
      </c>
    </row>
    <row r="23" spans="1:16" ht="24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10"/>
      <c r="L23" s="10"/>
      <c r="M23" s="10"/>
      <c r="N23" s="10"/>
      <c r="O23" s="10"/>
      <c r="P23" s="10"/>
    </row>
    <row r="24" spans="1:16" ht="24">
      <c r="A24" s="208" t="s">
        <v>2</v>
      </c>
      <c r="B24" s="209" t="s">
        <v>20</v>
      </c>
      <c r="C24" s="210" t="s">
        <v>40</v>
      </c>
      <c r="D24" s="211"/>
      <c r="E24" s="211"/>
      <c r="F24" s="212"/>
      <c r="G24" s="210" t="s">
        <v>41</v>
      </c>
      <c r="H24" s="211"/>
      <c r="I24" s="211"/>
      <c r="J24" s="212"/>
      <c r="K24" s="213" t="s">
        <v>42</v>
      </c>
      <c r="L24" s="213" t="s">
        <v>43</v>
      </c>
      <c r="M24" s="213" t="s">
        <v>44</v>
      </c>
      <c r="N24" s="213" t="s">
        <v>45</v>
      </c>
      <c r="O24" s="213" t="s">
        <v>46</v>
      </c>
      <c r="P24" s="205" t="s">
        <v>21</v>
      </c>
    </row>
    <row r="25" spans="1:16">
      <c r="A25" s="208"/>
      <c r="B25" s="209"/>
      <c r="C25" s="205" t="s">
        <v>47</v>
      </c>
      <c r="D25" s="205" t="s">
        <v>48</v>
      </c>
      <c r="E25" s="205" t="s">
        <v>49</v>
      </c>
      <c r="F25" s="205" t="s">
        <v>50</v>
      </c>
      <c r="G25" s="205" t="s">
        <v>51</v>
      </c>
      <c r="H25" s="205" t="s">
        <v>52</v>
      </c>
      <c r="I25" s="205" t="s">
        <v>49</v>
      </c>
      <c r="J25" s="205" t="s">
        <v>53</v>
      </c>
      <c r="K25" s="214"/>
      <c r="L25" s="214"/>
      <c r="M25" s="214"/>
      <c r="N25" s="214"/>
      <c r="O25" s="214"/>
      <c r="P25" s="206"/>
    </row>
    <row r="26" spans="1:16">
      <c r="A26" s="208"/>
      <c r="B26" s="209"/>
      <c r="C26" s="206"/>
      <c r="D26" s="206"/>
      <c r="E26" s="206"/>
      <c r="F26" s="206"/>
      <c r="G26" s="206"/>
      <c r="H26" s="206"/>
      <c r="I26" s="206"/>
      <c r="J26" s="206"/>
      <c r="K26" s="214"/>
      <c r="L26" s="214"/>
      <c r="M26" s="214"/>
      <c r="N26" s="214"/>
      <c r="O26" s="214"/>
      <c r="P26" s="206"/>
    </row>
    <row r="27" spans="1:16">
      <c r="A27" s="208"/>
      <c r="B27" s="209"/>
      <c r="C27" s="207"/>
      <c r="D27" s="207"/>
      <c r="E27" s="207"/>
      <c r="F27" s="207"/>
      <c r="G27" s="207"/>
      <c r="H27" s="207"/>
      <c r="I27" s="207"/>
      <c r="J27" s="207"/>
      <c r="K27" s="215"/>
      <c r="L27" s="215"/>
      <c r="M27" s="215"/>
      <c r="N27" s="215"/>
      <c r="O27" s="215"/>
      <c r="P27" s="207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1"/>
      <c r="M28" s="81"/>
      <c r="N28" s="81"/>
      <c r="O28" s="81"/>
      <c r="P28" s="81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1"/>
      <c r="M29" s="81"/>
      <c r="N29" s="81"/>
      <c r="O29" s="81"/>
      <c r="P29" s="81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1"/>
      <c r="M30" s="81"/>
      <c r="N30" s="81"/>
      <c r="O30" s="81"/>
      <c r="P30" s="81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1"/>
      <c r="M31" s="81"/>
      <c r="N31" s="81"/>
      <c r="O31" s="81"/>
      <c r="P31" s="81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1"/>
      <c r="M32" s="81"/>
      <c r="N32" s="81"/>
      <c r="O32" s="81"/>
      <c r="P32" s="81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1"/>
      <c r="M33" s="81"/>
      <c r="N33" s="81"/>
      <c r="O33" s="81"/>
      <c r="P33" s="81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81"/>
      <c r="M34" s="81"/>
      <c r="N34" s="81"/>
      <c r="O34" s="81"/>
      <c r="P34" s="81"/>
    </row>
    <row r="35" spans="1:16" ht="24">
      <c r="A35" s="42" t="s">
        <v>61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81"/>
      <c r="M35" s="81"/>
      <c r="N35" s="81"/>
      <c r="O35" s="81"/>
      <c r="P35" s="81"/>
    </row>
    <row r="36" spans="1:16" ht="24">
      <c r="A36" s="42" t="s">
        <v>62</v>
      </c>
      <c r="B36" s="42">
        <v>1</v>
      </c>
      <c r="C36" s="42">
        <v>0</v>
      </c>
      <c r="D36" s="42">
        <v>0</v>
      </c>
      <c r="E36" s="42">
        <v>0</v>
      </c>
      <c r="F36" s="42">
        <f>C36+D36+E36</f>
        <v>0</v>
      </c>
      <c r="G36" s="42">
        <v>3</v>
      </c>
      <c r="H36" s="42">
        <v>0</v>
      </c>
      <c r="I36" s="42">
        <v>0</v>
      </c>
      <c r="J36" s="42">
        <f>G36-H36-I36</f>
        <v>3</v>
      </c>
      <c r="K36" s="42">
        <f>F36+J36</f>
        <v>3</v>
      </c>
      <c r="L36" s="81">
        <v>0</v>
      </c>
      <c r="M36" s="81" t="s">
        <v>82</v>
      </c>
      <c r="N36" s="81">
        <v>0</v>
      </c>
      <c r="O36" s="81" t="e">
        <f>N36/L36</f>
        <v>#DIV/0!</v>
      </c>
      <c r="P36" s="81">
        <v>0</v>
      </c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1"/>
      <c r="M37" s="81"/>
      <c r="N37" s="81"/>
      <c r="O37" s="81"/>
      <c r="P37" s="81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1"/>
      <c r="M38" s="81"/>
      <c r="N38" s="81"/>
      <c r="O38" s="81"/>
      <c r="P38" s="81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1"/>
      <c r="M39" s="81"/>
      <c r="N39" s="81"/>
      <c r="O39" s="81"/>
      <c r="P39" s="81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1"/>
      <c r="M40" s="81"/>
      <c r="N40" s="81"/>
      <c r="O40" s="81"/>
      <c r="P40" s="81"/>
    </row>
    <row r="41" spans="1:16" ht="24">
      <c r="A41" s="42" t="s">
        <v>67</v>
      </c>
      <c r="B41" s="83"/>
      <c r="C41" s="83"/>
      <c r="D41" s="83"/>
      <c r="E41" s="83"/>
      <c r="F41" s="42"/>
      <c r="G41" s="83"/>
      <c r="H41" s="83"/>
      <c r="I41" s="83"/>
      <c r="J41" s="42"/>
      <c r="K41" s="42"/>
      <c r="L41" s="100"/>
      <c r="M41" s="81"/>
      <c r="N41" s="100"/>
      <c r="O41" s="81"/>
      <c r="P41" s="100"/>
    </row>
    <row r="42" spans="1:16" ht="24">
      <c r="A42" s="84" t="s">
        <v>23</v>
      </c>
      <c r="B42" s="85">
        <f>SUM(B36:B41)</f>
        <v>1</v>
      </c>
      <c r="C42" s="85">
        <f>SUM(C36:C41)</f>
        <v>0</v>
      </c>
      <c r="D42" s="85">
        <f>SUM(D36:D41)</f>
        <v>0</v>
      </c>
      <c r="E42" s="85">
        <f>SUM(E36:E41)</f>
        <v>0</v>
      </c>
      <c r="F42" s="86">
        <f>C42+D42+E42</f>
        <v>0</v>
      </c>
      <c r="G42" s="85">
        <f>SUM(G36:G41)</f>
        <v>3</v>
      </c>
      <c r="H42" s="85">
        <f>SUM(H36:H41)</f>
        <v>0</v>
      </c>
      <c r="I42" s="85">
        <f>SUM(I36:I41)</f>
        <v>0</v>
      </c>
      <c r="J42" s="86">
        <f>G42-H42-I42</f>
        <v>3</v>
      </c>
      <c r="K42" s="86">
        <f>F42+J42</f>
        <v>3</v>
      </c>
      <c r="L42" s="85">
        <f>SUM(L36:L41)</f>
        <v>0</v>
      </c>
      <c r="M42" s="89" t="s">
        <v>82</v>
      </c>
      <c r="N42" s="85">
        <f>SUM(N36:N41)</f>
        <v>0</v>
      </c>
      <c r="O42" s="89" t="e">
        <f>N42/L42</f>
        <v>#DIV/0!</v>
      </c>
      <c r="P42" s="85">
        <f>SUM(P36:P41)</f>
        <v>0</v>
      </c>
    </row>
    <row r="43" spans="1:16" ht="24">
      <c r="A43" s="9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121"/>
      <c r="N43" s="96"/>
      <c r="O43" s="121"/>
      <c r="P43" s="96"/>
    </row>
    <row r="44" spans="1:16" ht="24">
      <c r="A44" s="95"/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121"/>
      <c r="N44" s="96"/>
      <c r="O44" s="121"/>
      <c r="P44" s="96"/>
    </row>
    <row r="45" spans="1:16" ht="24">
      <c r="A45" s="95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121"/>
      <c r="N45" s="96"/>
      <c r="O45" s="121"/>
      <c r="P45" s="96"/>
    </row>
    <row r="46" spans="1:16" ht="24">
      <c r="A46" s="95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121"/>
      <c r="N46" s="96"/>
      <c r="O46" s="121"/>
      <c r="P46" s="96"/>
    </row>
    <row r="47" spans="1:16" ht="17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</row>
    <row r="48" spans="1:16" ht="24">
      <c r="A48" s="208" t="s">
        <v>4</v>
      </c>
      <c r="B48" s="209" t="s">
        <v>20</v>
      </c>
      <c r="C48" s="210" t="s">
        <v>40</v>
      </c>
      <c r="D48" s="211"/>
      <c r="E48" s="211"/>
      <c r="F48" s="212"/>
      <c r="G48" s="210" t="s">
        <v>41</v>
      </c>
      <c r="H48" s="211"/>
      <c r="I48" s="211"/>
      <c r="J48" s="212"/>
      <c r="K48" s="213" t="s">
        <v>42</v>
      </c>
      <c r="L48" s="213" t="s">
        <v>43</v>
      </c>
      <c r="M48" s="213" t="s">
        <v>44</v>
      </c>
      <c r="N48" s="213" t="s">
        <v>45</v>
      </c>
      <c r="O48" s="213" t="s">
        <v>46</v>
      </c>
      <c r="P48" s="205" t="s">
        <v>21</v>
      </c>
    </row>
    <row r="49" spans="1:16">
      <c r="A49" s="208"/>
      <c r="B49" s="209"/>
      <c r="C49" s="205" t="s">
        <v>47</v>
      </c>
      <c r="D49" s="205" t="s">
        <v>48</v>
      </c>
      <c r="E49" s="205" t="s">
        <v>49</v>
      </c>
      <c r="F49" s="205" t="s">
        <v>50</v>
      </c>
      <c r="G49" s="205" t="s">
        <v>51</v>
      </c>
      <c r="H49" s="205" t="s">
        <v>52</v>
      </c>
      <c r="I49" s="205" t="s">
        <v>49</v>
      </c>
      <c r="J49" s="205" t="s">
        <v>53</v>
      </c>
      <c r="K49" s="214"/>
      <c r="L49" s="214"/>
      <c r="M49" s="214"/>
      <c r="N49" s="214"/>
      <c r="O49" s="214"/>
      <c r="P49" s="206"/>
    </row>
    <row r="50" spans="1:16">
      <c r="A50" s="208"/>
      <c r="B50" s="209"/>
      <c r="C50" s="206"/>
      <c r="D50" s="206"/>
      <c r="E50" s="206"/>
      <c r="F50" s="206"/>
      <c r="G50" s="206"/>
      <c r="H50" s="206"/>
      <c r="I50" s="206"/>
      <c r="J50" s="206"/>
      <c r="K50" s="214"/>
      <c r="L50" s="214"/>
      <c r="M50" s="214"/>
      <c r="N50" s="214"/>
      <c r="O50" s="214"/>
      <c r="P50" s="206"/>
    </row>
    <row r="51" spans="1:16">
      <c r="A51" s="208"/>
      <c r="B51" s="209"/>
      <c r="C51" s="207"/>
      <c r="D51" s="207"/>
      <c r="E51" s="207"/>
      <c r="F51" s="207"/>
      <c r="G51" s="207"/>
      <c r="H51" s="207"/>
      <c r="I51" s="207"/>
      <c r="J51" s="207"/>
      <c r="K51" s="215"/>
      <c r="L51" s="215"/>
      <c r="M51" s="215"/>
      <c r="N51" s="215"/>
      <c r="O51" s="215"/>
      <c r="P51" s="207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1"/>
      <c r="M52" s="81"/>
      <c r="N52" s="81"/>
      <c r="O52" s="81"/>
      <c r="P52" s="81"/>
    </row>
    <row r="53" spans="1:16" ht="24">
      <c r="A53" s="42" t="s">
        <v>55</v>
      </c>
      <c r="B53" s="105">
        <v>2</v>
      </c>
      <c r="C53" s="105">
        <v>4</v>
      </c>
      <c r="D53" s="42">
        <v>0</v>
      </c>
      <c r="E53" s="42">
        <v>0</v>
      </c>
      <c r="F53" s="42">
        <f>C53+D53+E53</f>
        <v>4</v>
      </c>
      <c r="G53" s="42">
        <v>0</v>
      </c>
      <c r="H53" s="42">
        <v>0</v>
      </c>
      <c r="I53" s="42">
        <v>0</v>
      </c>
      <c r="J53" s="42">
        <f>G53-H53-I53</f>
        <v>0</v>
      </c>
      <c r="K53" s="42">
        <f>F53+J53</f>
        <v>4</v>
      </c>
      <c r="L53" s="81">
        <v>0</v>
      </c>
      <c r="M53" s="81"/>
      <c r="N53" s="81">
        <v>0</v>
      </c>
      <c r="O53" s="81" t="e">
        <f>N53/L53</f>
        <v>#DIV/0!</v>
      </c>
      <c r="P53" s="81"/>
    </row>
    <row r="54" spans="1:16" ht="24">
      <c r="A54" s="42" t="s">
        <v>56</v>
      </c>
      <c r="B54" s="105"/>
      <c r="C54" s="105"/>
      <c r="D54" s="42"/>
      <c r="E54" s="42"/>
      <c r="F54" s="42"/>
      <c r="G54" s="42"/>
      <c r="H54" s="42"/>
      <c r="I54" s="42"/>
      <c r="J54" s="42"/>
      <c r="K54" s="42"/>
      <c r="L54" s="81"/>
      <c r="M54" s="81"/>
      <c r="N54" s="81"/>
      <c r="O54" s="81"/>
      <c r="P54" s="81"/>
    </row>
    <row r="55" spans="1:16" ht="24">
      <c r="A55" s="42" t="s">
        <v>57</v>
      </c>
      <c r="B55" s="105"/>
      <c r="C55" s="105"/>
      <c r="D55" s="42"/>
      <c r="E55" s="42"/>
      <c r="F55" s="42"/>
      <c r="G55" s="42"/>
      <c r="H55" s="42"/>
      <c r="I55" s="42"/>
      <c r="J55" s="42"/>
      <c r="K55" s="42"/>
      <c r="L55" s="81"/>
      <c r="M55" s="81"/>
      <c r="N55" s="81"/>
      <c r="O55" s="81"/>
      <c r="P55" s="81"/>
    </row>
    <row r="56" spans="1:16" ht="24">
      <c r="A56" s="42" t="s">
        <v>58</v>
      </c>
      <c r="B56" s="105"/>
      <c r="C56" s="105"/>
      <c r="D56" s="42"/>
      <c r="E56" s="42"/>
      <c r="F56" s="42"/>
      <c r="G56" s="42"/>
      <c r="H56" s="42"/>
      <c r="I56" s="42"/>
      <c r="J56" s="42"/>
      <c r="K56" s="42"/>
      <c r="L56" s="81"/>
      <c r="M56" s="81"/>
      <c r="N56" s="81"/>
      <c r="O56" s="81"/>
      <c r="P56" s="81"/>
    </row>
    <row r="57" spans="1:16" ht="24">
      <c r="A57" s="42" t="s">
        <v>59</v>
      </c>
      <c r="B57" s="105"/>
      <c r="C57" s="105"/>
      <c r="D57" s="42"/>
      <c r="E57" s="42"/>
      <c r="F57" s="42"/>
      <c r="G57" s="42"/>
      <c r="H57" s="42"/>
      <c r="I57" s="42"/>
      <c r="J57" s="42"/>
      <c r="K57" s="42"/>
      <c r="L57" s="81"/>
      <c r="M57" s="81"/>
      <c r="N57" s="81"/>
      <c r="O57" s="81"/>
      <c r="P57" s="81"/>
    </row>
    <row r="58" spans="1:16" ht="24">
      <c r="A58" s="42" t="s">
        <v>60</v>
      </c>
      <c r="B58" s="105"/>
      <c r="C58" s="105"/>
      <c r="D58" s="42"/>
      <c r="E58" s="42"/>
      <c r="F58" s="42"/>
      <c r="G58" s="42"/>
      <c r="H58" s="42"/>
      <c r="I58" s="42"/>
      <c r="J58" s="42"/>
      <c r="K58" s="42"/>
      <c r="L58" s="81"/>
      <c r="M58" s="81"/>
      <c r="N58" s="81"/>
      <c r="O58" s="81"/>
      <c r="P58" s="81"/>
    </row>
    <row r="59" spans="1:16" ht="24">
      <c r="A59" s="42" t="s">
        <v>61</v>
      </c>
      <c r="B59" s="105"/>
      <c r="C59" s="105"/>
      <c r="D59" s="42"/>
      <c r="E59" s="42"/>
      <c r="F59" s="42"/>
      <c r="G59" s="42"/>
      <c r="H59" s="42"/>
      <c r="I59" s="42"/>
      <c r="J59" s="42"/>
      <c r="K59" s="42"/>
      <c r="L59" s="81"/>
      <c r="M59" s="81"/>
      <c r="N59" s="81"/>
      <c r="O59" s="81"/>
      <c r="P59" s="81"/>
    </row>
    <row r="60" spans="1:16" ht="24">
      <c r="A60" s="42" t="s">
        <v>62</v>
      </c>
      <c r="B60" s="105">
        <v>1</v>
      </c>
      <c r="C60" s="105">
        <v>3</v>
      </c>
      <c r="D60" s="42">
        <v>0</v>
      </c>
      <c r="E60" s="42">
        <v>0</v>
      </c>
      <c r="F60" s="42">
        <f>C60+D60+E60</f>
        <v>3</v>
      </c>
      <c r="G60" s="42">
        <v>0</v>
      </c>
      <c r="H60" s="42">
        <v>0</v>
      </c>
      <c r="I60" s="42">
        <v>0</v>
      </c>
      <c r="J60" s="42">
        <f>G60-H60-I60</f>
        <v>0</v>
      </c>
      <c r="K60" s="42">
        <f>F60+J60</f>
        <v>3</v>
      </c>
      <c r="L60" s="81">
        <v>0</v>
      </c>
      <c r="M60" s="81"/>
      <c r="N60" s="81">
        <v>0</v>
      </c>
      <c r="O60" s="81" t="e">
        <f>N60/L60</f>
        <v>#DIV/0!</v>
      </c>
      <c r="P60" s="81"/>
    </row>
    <row r="61" spans="1:16" ht="24">
      <c r="A61" s="42" t="s">
        <v>63</v>
      </c>
      <c r="B61" s="105"/>
      <c r="C61" s="105"/>
      <c r="D61" s="42"/>
      <c r="E61" s="42"/>
      <c r="F61" s="42"/>
      <c r="G61" s="42"/>
      <c r="H61" s="42"/>
      <c r="I61" s="42"/>
      <c r="J61" s="42"/>
      <c r="K61" s="42"/>
      <c r="L61" s="81"/>
      <c r="M61" s="81"/>
      <c r="N61" s="81"/>
      <c r="O61" s="81"/>
      <c r="P61" s="81"/>
    </row>
    <row r="62" spans="1:16" ht="24">
      <c r="A62" s="42" t="s">
        <v>64</v>
      </c>
      <c r="B62" s="105"/>
      <c r="C62" s="105"/>
      <c r="D62" s="42"/>
      <c r="E62" s="42"/>
      <c r="F62" s="42"/>
      <c r="G62" s="42"/>
      <c r="H62" s="42"/>
      <c r="I62" s="42"/>
      <c r="J62" s="42"/>
      <c r="K62" s="42"/>
      <c r="L62" s="81"/>
      <c r="M62" s="81"/>
      <c r="N62" s="81"/>
      <c r="O62" s="81"/>
      <c r="P62" s="81"/>
    </row>
    <row r="63" spans="1:16" ht="24">
      <c r="A63" s="42" t="s">
        <v>65</v>
      </c>
      <c r="B63" s="105"/>
      <c r="C63" s="105"/>
      <c r="D63" s="42"/>
      <c r="E63" s="42"/>
      <c r="F63" s="42"/>
      <c r="G63" s="42"/>
      <c r="H63" s="42"/>
      <c r="I63" s="42"/>
      <c r="J63" s="42"/>
      <c r="K63" s="42"/>
      <c r="L63" s="81"/>
      <c r="M63" s="81"/>
      <c r="N63" s="81"/>
      <c r="O63" s="81"/>
      <c r="P63" s="81"/>
    </row>
    <row r="64" spans="1:16" ht="24">
      <c r="A64" s="42" t="s">
        <v>66</v>
      </c>
      <c r="B64" s="105"/>
      <c r="C64" s="105"/>
      <c r="D64" s="42"/>
      <c r="E64" s="42"/>
      <c r="F64" s="42"/>
      <c r="G64" s="42"/>
      <c r="H64" s="42"/>
      <c r="I64" s="42"/>
      <c r="J64" s="42"/>
      <c r="K64" s="42"/>
      <c r="L64" s="81"/>
      <c r="M64" s="81"/>
      <c r="N64" s="81"/>
      <c r="O64" s="81"/>
      <c r="P64" s="81"/>
    </row>
    <row r="65" spans="1:16" ht="24">
      <c r="A65" s="42" t="s">
        <v>67</v>
      </c>
      <c r="B65" s="106"/>
      <c r="C65" s="106"/>
      <c r="D65" s="83"/>
      <c r="E65" s="83"/>
      <c r="F65" s="42"/>
      <c r="G65" s="42"/>
      <c r="H65" s="83"/>
      <c r="I65" s="83"/>
      <c r="J65" s="42"/>
      <c r="K65" s="42"/>
      <c r="L65" s="100"/>
      <c r="M65" s="100"/>
      <c r="N65" s="100"/>
      <c r="O65" s="81"/>
      <c r="P65" s="100"/>
    </row>
    <row r="66" spans="1:16" ht="24">
      <c r="A66" s="84" t="s">
        <v>23</v>
      </c>
      <c r="B66" s="108">
        <f>SUM(B53:B65)</f>
        <v>3</v>
      </c>
      <c r="C66" s="108">
        <f>SUM(C53:C65)</f>
        <v>7</v>
      </c>
      <c r="D66" s="85">
        <f>SUM(D53:D65)</f>
        <v>0</v>
      </c>
      <c r="E66" s="85">
        <f>SUM(E53:E65)</f>
        <v>0</v>
      </c>
      <c r="F66" s="86">
        <f>C66+D66+E66</f>
        <v>7</v>
      </c>
      <c r="G66" s="86">
        <v>0</v>
      </c>
      <c r="H66" s="85">
        <f>SUM(H53:H65)</f>
        <v>0</v>
      </c>
      <c r="I66" s="85">
        <f>SUM(I53:I65)</f>
        <v>0</v>
      </c>
      <c r="J66" s="86">
        <f>G66-H66-I66</f>
        <v>0</v>
      </c>
      <c r="K66" s="86">
        <f>F66+J66</f>
        <v>7</v>
      </c>
      <c r="L66" s="85">
        <f>SUM(L53:L65)</f>
        <v>0</v>
      </c>
      <c r="M66" s="85"/>
      <c r="N66" s="85">
        <f>SUM(N53:N65)</f>
        <v>0</v>
      </c>
      <c r="O66" s="89" t="e">
        <f>N66/L66</f>
        <v>#DIV/0!</v>
      </c>
      <c r="P66" s="85"/>
    </row>
    <row r="67" spans="1:16" ht="24">
      <c r="A67" s="95"/>
      <c r="B67" s="148"/>
      <c r="C67" s="148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121"/>
      <c r="P67" s="96"/>
    </row>
    <row r="68" spans="1:16" ht="24">
      <c r="A68" s="95"/>
      <c r="B68" s="148"/>
      <c r="C68" s="148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121"/>
      <c r="P68" s="96"/>
    </row>
    <row r="69" spans="1:16" ht="24">
      <c r="A69" s="95"/>
      <c r="B69" s="148"/>
      <c r="C69" s="148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121"/>
      <c r="P69" s="96"/>
    </row>
    <row r="70" spans="1:16" ht="24">
      <c r="A70" s="95"/>
      <c r="B70" s="148"/>
      <c r="C70" s="148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121"/>
      <c r="P70" s="96"/>
    </row>
    <row r="71" spans="1:16" ht="17.2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</row>
    <row r="72" spans="1:16" ht="24">
      <c r="A72" s="208" t="s">
        <v>5</v>
      </c>
      <c r="B72" s="209" t="s">
        <v>20</v>
      </c>
      <c r="C72" s="210" t="s">
        <v>40</v>
      </c>
      <c r="D72" s="211"/>
      <c r="E72" s="211"/>
      <c r="F72" s="212"/>
      <c r="G72" s="210" t="s">
        <v>41</v>
      </c>
      <c r="H72" s="211"/>
      <c r="I72" s="211"/>
      <c r="J72" s="212"/>
      <c r="K72" s="213" t="s">
        <v>42</v>
      </c>
      <c r="L72" s="213" t="s">
        <v>43</v>
      </c>
      <c r="M72" s="213" t="s">
        <v>44</v>
      </c>
      <c r="N72" s="213" t="s">
        <v>45</v>
      </c>
      <c r="O72" s="213" t="s">
        <v>46</v>
      </c>
      <c r="P72" s="205" t="s">
        <v>21</v>
      </c>
    </row>
    <row r="73" spans="1:16">
      <c r="A73" s="208"/>
      <c r="B73" s="209"/>
      <c r="C73" s="205" t="s">
        <v>47</v>
      </c>
      <c r="D73" s="205" t="s">
        <v>48</v>
      </c>
      <c r="E73" s="205" t="s">
        <v>49</v>
      </c>
      <c r="F73" s="205" t="s">
        <v>50</v>
      </c>
      <c r="G73" s="205" t="s">
        <v>51</v>
      </c>
      <c r="H73" s="205" t="s">
        <v>52</v>
      </c>
      <c r="I73" s="205" t="s">
        <v>49</v>
      </c>
      <c r="J73" s="205" t="s">
        <v>53</v>
      </c>
      <c r="K73" s="214"/>
      <c r="L73" s="214"/>
      <c r="M73" s="214"/>
      <c r="N73" s="214"/>
      <c r="O73" s="214"/>
      <c r="P73" s="206"/>
    </row>
    <row r="74" spans="1:16">
      <c r="A74" s="208"/>
      <c r="B74" s="209"/>
      <c r="C74" s="206"/>
      <c r="D74" s="206"/>
      <c r="E74" s="206"/>
      <c r="F74" s="206"/>
      <c r="G74" s="206"/>
      <c r="H74" s="206"/>
      <c r="I74" s="206"/>
      <c r="J74" s="206"/>
      <c r="K74" s="214"/>
      <c r="L74" s="214"/>
      <c r="M74" s="214"/>
      <c r="N74" s="214"/>
      <c r="O74" s="214"/>
      <c r="P74" s="206"/>
    </row>
    <row r="75" spans="1:16">
      <c r="A75" s="208"/>
      <c r="B75" s="209"/>
      <c r="C75" s="207"/>
      <c r="D75" s="207"/>
      <c r="E75" s="207"/>
      <c r="F75" s="207"/>
      <c r="G75" s="207"/>
      <c r="H75" s="207"/>
      <c r="I75" s="207"/>
      <c r="J75" s="207"/>
      <c r="K75" s="215"/>
      <c r="L75" s="215"/>
      <c r="M75" s="215"/>
      <c r="N75" s="215"/>
      <c r="O75" s="215"/>
      <c r="P75" s="207"/>
    </row>
    <row r="76" spans="1:16" ht="24">
      <c r="A76" s="42" t="s">
        <v>54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1"/>
      <c r="M76" s="81"/>
      <c r="N76" s="81"/>
      <c r="O76" s="81"/>
      <c r="P76" s="81"/>
    </row>
    <row r="77" spans="1:16" ht="24">
      <c r="A77" s="42" t="s">
        <v>55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1"/>
      <c r="M77" s="81"/>
      <c r="N77" s="81"/>
      <c r="O77" s="81"/>
      <c r="P77" s="81"/>
    </row>
    <row r="78" spans="1:16" ht="24">
      <c r="A78" s="42" t="s">
        <v>56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1"/>
      <c r="M78" s="81"/>
      <c r="N78" s="81"/>
      <c r="O78" s="81"/>
      <c r="P78" s="81"/>
    </row>
    <row r="79" spans="1:16" ht="24">
      <c r="A79" s="42" t="s">
        <v>57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1"/>
      <c r="M79" s="81"/>
      <c r="N79" s="81"/>
      <c r="O79" s="81"/>
      <c r="P79" s="81"/>
    </row>
    <row r="80" spans="1:16" ht="24">
      <c r="A80" s="42" t="s">
        <v>58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1"/>
      <c r="M80" s="81"/>
      <c r="N80" s="81"/>
      <c r="O80" s="81"/>
      <c r="P80" s="81"/>
    </row>
    <row r="81" spans="1:16" ht="24">
      <c r="A81" s="42" t="s">
        <v>59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81"/>
      <c r="M81" s="81"/>
      <c r="N81" s="81"/>
      <c r="O81" s="81"/>
      <c r="P81" s="81"/>
    </row>
    <row r="82" spans="1:16" ht="24">
      <c r="A82" s="42" t="s">
        <v>60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1"/>
      <c r="M82" s="81"/>
      <c r="N82" s="81"/>
      <c r="O82" s="81"/>
      <c r="P82" s="81"/>
    </row>
    <row r="83" spans="1:16" ht="24">
      <c r="A83" s="42" t="s">
        <v>61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1"/>
      <c r="M83" s="81"/>
      <c r="N83" s="81"/>
      <c r="O83" s="81"/>
      <c r="P83" s="81"/>
    </row>
    <row r="84" spans="1:16" ht="24">
      <c r="A84" s="42" t="s">
        <v>62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1"/>
      <c r="M84" s="81"/>
      <c r="N84" s="81"/>
      <c r="O84" s="81"/>
      <c r="P84" s="81"/>
    </row>
    <row r="85" spans="1:16" ht="24">
      <c r="A85" s="42" t="s">
        <v>63</v>
      </c>
      <c r="B85" s="42">
        <v>1</v>
      </c>
      <c r="C85" s="42">
        <v>1</v>
      </c>
      <c r="D85" s="42">
        <v>0</v>
      </c>
      <c r="E85" s="42"/>
      <c r="F85" s="42">
        <f>C85+D85-E85</f>
        <v>1</v>
      </c>
      <c r="G85" s="42"/>
      <c r="H85" s="42"/>
      <c r="I85" s="42"/>
      <c r="J85" s="42"/>
      <c r="K85" s="42">
        <f>F85+J85</f>
        <v>1</v>
      </c>
      <c r="L85" s="81"/>
      <c r="M85" s="81"/>
      <c r="N85" s="81"/>
      <c r="O85" s="81"/>
      <c r="P85" s="81"/>
    </row>
    <row r="86" spans="1:16" ht="24">
      <c r="A86" s="42" t="s">
        <v>64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1"/>
      <c r="M86" s="81"/>
      <c r="N86" s="81"/>
      <c r="O86" s="81"/>
      <c r="P86" s="81"/>
    </row>
    <row r="87" spans="1:16" ht="24">
      <c r="A87" s="42" t="s">
        <v>65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1"/>
      <c r="M87" s="81"/>
      <c r="N87" s="81"/>
      <c r="O87" s="81"/>
      <c r="P87" s="81"/>
    </row>
    <row r="88" spans="1:16" ht="24">
      <c r="A88" s="42" t="s">
        <v>66</v>
      </c>
      <c r="B88" s="42">
        <v>2</v>
      </c>
      <c r="C88" s="42">
        <v>7</v>
      </c>
      <c r="D88" s="42"/>
      <c r="E88" s="42"/>
      <c r="F88" s="42">
        <f>C88+D98+E98</f>
        <v>7</v>
      </c>
      <c r="G88" s="42"/>
      <c r="H88" s="42"/>
      <c r="I88" s="42"/>
      <c r="J88" s="42">
        <f>G88-H88-I88</f>
        <v>0</v>
      </c>
      <c r="K88" s="42">
        <f>F88+J88</f>
        <v>7</v>
      </c>
      <c r="L88" s="81"/>
      <c r="M88" s="81"/>
      <c r="N88" s="81"/>
      <c r="O88" s="81" t="e">
        <f>N88/L88</f>
        <v>#DIV/0!</v>
      </c>
      <c r="P88" s="81"/>
    </row>
    <row r="89" spans="1:16" ht="24">
      <c r="A89" s="42" t="s">
        <v>67</v>
      </c>
      <c r="B89" s="83"/>
      <c r="C89" s="83"/>
      <c r="D89" s="83"/>
      <c r="E89" s="83"/>
      <c r="F89" s="42"/>
      <c r="G89" s="83"/>
      <c r="H89" s="83"/>
      <c r="I89" s="83"/>
      <c r="J89" s="42"/>
      <c r="K89" s="42"/>
      <c r="L89" s="100"/>
      <c r="M89" s="100"/>
      <c r="N89" s="100"/>
      <c r="O89" s="81"/>
      <c r="P89" s="100"/>
    </row>
    <row r="90" spans="1:16" ht="24">
      <c r="A90" s="84" t="s">
        <v>23</v>
      </c>
      <c r="B90" s="85">
        <f>SUM(B85:B89)</f>
        <v>3</v>
      </c>
      <c r="C90" s="85">
        <f t="shared" ref="C90:P90" si="5">SUM(C85:C89)</f>
        <v>8</v>
      </c>
      <c r="D90" s="85">
        <f t="shared" si="5"/>
        <v>0</v>
      </c>
      <c r="E90" s="85">
        <f t="shared" si="5"/>
        <v>0</v>
      </c>
      <c r="F90" s="85">
        <f t="shared" si="5"/>
        <v>8</v>
      </c>
      <c r="G90" s="85">
        <f t="shared" si="5"/>
        <v>0</v>
      </c>
      <c r="H90" s="85">
        <f t="shared" si="5"/>
        <v>0</v>
      </c>
      <c r="I90" s="85">
        <f t="shared" si="5"/>
        <v>0</v>
      </c>
      <c r="J90" s="85">
        <f t="shared" si="5"/>
        <v>0</v>
      </c>
      <c r="K90" s="85">
        <f t="shared" si="5"/>
        <v>8</v>
      </c>
      <c r="L90" s="85">
        <f t="shared" si="5"/>
        <v>0</v>
      </c>
      <c r="M90" s="85">
        <f t="shared" si="5"/>
        <v>0</v>
      </c>
      <c r="N90" s="85">
        <f t="shared" si="5"/>
        <v>0</v>
      </c>
      <c r="O90" s="85" t="e">
        <f t="shared" si="5"/>
        <v>#DIV/0!</v>
      </c>
      <c r="P90" s="85">
        <f t="shared" si="5"/>
        <v>0</v>
      </c>
    </row>
    <row r="91" spans="1:16" ht="17.2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</row>
    <row r="92" spans="1:16" ht="24">
      <c r="A92" s="208" t="s">
        <v>6</v>
      </c>
      <c r="B92" s="209" t="s">
        <v>20</v>
      </c>
      <c r="C92" s="210" t="s">
        <v>40</v>
      </c>
      <c r="D92" s="211"/>
      <c r="E92" s="211"/>
      <c r="F92" s="212"/>
      <c r="G92" s="210" t="s">
        <v>41</v>
      </c>
      <c r="H92" s="211"/>
      <c r="I92" s="211"/>
      <c r="J92" s="212"/>
      <c r="K92" s="213" t="s">
        <v>42</v>
      </c>
      <c r="L92" s="213" t="s">
        <v>43</v>
      </c>
      <c r="M92" s="213" t="s">
        <v>44</v>
      </c>
      <c r="N92" s="213" t="s">
        <v>45</v>
      </c>
      <c r="O92" s="213" t="s">
        <v>46</v>
      </c>
      <c r="P92" s="205" t="s">
        <v>21</v>
      </c>
    </row>
    <row r="93" spans="1:16">
      <c r="A93" s="208"/>
      <c r="B93" s="209"/>
      <c r="C93" s="205" t="s">
        <v>47</v>
      </c>
      <c r="D93" s="205" t="s">
        <v>48</v>
      </c>
      <c r="E93" s="205" t="s">
        <v>49</v>
      </c>
      <c r="F93" s="205" t="s">
        <v>50</v>
      </c>
      <c r="G93" s="205" t="s">
        <v>51</v>
      </c>
      <c r="H93" s="205" t="s">
        <v>52</v>
      </c>
      <c r="I93" s="205" t="s">
        <v>49</v>
      </c>
      <c r="J93" s="205" t="s">
        <v>53</v>
      </c>
      <c r="K93" s="214"/>
      <c r="L93" s="214"/>
      <c r="M93" s="214"/>
      <c r="N93" s="214"/>
      <c r="O93" s="214"/>
      <c r="P93" s="206"/>
    </row>
    <row r="94" spans="1:16">
      <c r="A94" s="208"/>
      <c r="B94" s="209"/>
      <c r="C94" s="206"/>
      <c r="D94" s="206"/>
      <c r="E94" s="206"/>
      <c r="F94" s="206"/>
      <c r="G94" s="206"/>
      <c r="H94" s="206"/>
      <c r="I94" s="206"/>
      <c r="J94" s="206"/>
      <c r="K94" s="214"/>
      <c r="L94" s="214"/>
      <c r="M94" s="214"/>
      <c r="N94" s="214"/>
      <c r="O94" s="214"/>
      <c r="P94" s="206"/>
    </row>
    <row r="95" spans="1:16">
      <c r="A95" s="208"/>
      <c r="B95" s="209"/>
      <c r="C95" s="207"/>
      <c r="D95" s="207"/>
      <c r="E95" s="207"/>
      <c r="F95" s="207"/>
      <c r="G95" s="207"/>
      <c r="H95" s="207"/>
      <c r="I95" s="207"/>
      <c r="J95" s="207"/>
      <c r="K95" s="215"/>
      <c r="L95" s="215"/>
      <c r="M95" s="215"/>
      <c r="N95" s="215"/>
      <c r="O95" s="215"/>
      <c r="P95" s="207"/>
    </row>
    <row r="96" spans="1:16" ht="24">
      <c r="A96" s="42" t="s">
        <v>54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1"/>
      <c r="M96" s="81"/>
      <c r="N96" s="81"/>
      <c r="O96" s="81"/>
      <c r="P96" s="81"/>
    </row>
    <row r="97" spans="1:16" ht="24">
      <c r="A97" s="42" t="s">
        <v>55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1"/>
      <c r="M97" s="81"/>
      <c r="N97" s="81"/>
      <c r="O97" s="81"/>
      <c r="P97" s="81"/>
    </row>
    <row r="98" spans="1:16" ht="24">
      <c r="A98" s="42" t="s">
        <v>56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1"/>
      <c r="M98" s="81"/>
      <c r="N98" s="81"/>
      <c r="O98" s="81"/>
      <c r="P98" s="81"/>
    </row>
    <row r="99" spans="1:16" ht="24">
      <c r="A99" s="42" t="s">
        <v>57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1"/>
      <c r="M99" s="81"/>
      <c r="N99" s="81"/>
      <c r="O99" s="81"/>
      <c r="P99" s="81"/>
    </row>
    <row r="100" spans="1:16" ht="24">
      <c r="A100" s="42" t="s">
        <v>58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1"/>
      <c r="M100" s="81"/>
      <c r="N100" s="81"/>
      <c r="O100" s="81"/>
      <c r="P100" s="81"/>
    </row>
    <row r="101" spans="1:16" ht="24">
      <c r="A101" s="42" t="s">
        <v>59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1"/>
      <c r="M101" s="81"/>
      <c r="N101" s="81"/>
      <c r="O101" s="81"/>
      <c r="P101" s="81"/>
    </row>
    <row r="102" spans="1:16" ht="24">
      <c r="A102" s="42" t="s">
        <v>60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1"/>
      <c r="M102" s="81"/>
      <c r="N102" s="81"/>
      <c r="O102" s="81"/>
      <c r="P102" s="81"/>
    </row>
    <row r="103" spans="1:16" ht="24">
      <c r="A103" s="42" t="s">
        <v>61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1"/>
      <c r="M103" s="81"/>
      <c r="N103" s="81"/>
      <c r="O103" s="81"/>
      <c r="P103" s="81"/>
    </row>
    <row r="104" spans="1:16" ht="24">
      <c r="A104" s="42" t="s">
        <v>62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1"/>
      <c r="M104" s="81"/>
      <c r="N104" s="81"/>
      <c r="O104" s="81"/>
      <c r="P104" s="81"/>
    </row>
    <row r="105" spans="1:16" ht="24">
      <c r="A105" s="42" t="s">
        <v>63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1"/>
      <c r="M105" s="81"/>
      <c r="N105" s="81"/>
      <c r="O105" s="81"/>
      <c r="P105" s="81"/>
    </row>
    <row r="106" spans="1:16" ht="24">
      <c r="A106" s="42" t="s">
        <v>64</v>
      </c>
      <c r="B106" s="42">
        <v>1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</v>
      </c>
      <c r="H106" s="42">
        <v>0</v>
      </c>
      <c r="I106" s="42">
        <v>0</v>
      </c>
      <c r="J106" s="42">
        <f>G106-H106-I106</f>
        <v>1</v>
      </c>
      <c r="K106" s="42">
        <f>F106+J106</f>
        <v>1</v>
      </c>
      <c r="L106" s="81">
        <v>0</v>
      </c>
      <c r="M106" s="81"/>
      <c r="N106" s="81">
        <f>L106*O106</f>
        <v>0</v>
      </c>
      <c r="O106" s="81">
        <v>0</v>
      </c>
      <c r="P106" s="81">
        <v>0</v>
      </c>
    </row>
    <row r="107" spans="1:16" ht="24">
      <c r="A107" s="42" t="s">
        <v>65</v>
      </c>
      <c r="B107" s="42">
        <v>1</v>
      </c>
      <c r="C107" s="42">
        <v>0</v>
      </c>
      <c r="D107" s="42">
        <v>0</v>
      </c>
      <c r="E107" s="42"/>
      <c r="F107" s="42">
        <f>C107+D107+E107</f>
        <v>0</v>
      </c>
      <c r="G107" s="42">
        <v>1</v>
      </c>
      <c r="H107" s="42">
        <v>0</v>
      </c>
      <c r="I107" s="42">
        <v>0</v>
      </c>
      <c r="J107" s="42">
        <f>G107-H107-I107</f>
        <v>1</v>
      </c>
      <c r="K107" s="42">
        <f>F107+J107</f>
        <v>1</v>
      </c>
      <c r="L107" s="81">
        <v>0</v>
      </c>
      <c r="M107" s="81"/>
      <c r="N107" s="81">
        <f>L107*O107</f>
        <v>0</v>
      </c>
      <c r="O107" s="81">
        <v>0</v>
      </c>
      <c r="P107" s="81">
        <v>0</v>
      </c>
    </row>
    <row r="108" spans="1:16" ht="24">
      <c r="A108" s="42" t="s">
        <v>66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1"/>
      <c r="M108" s="81"/>
      <c r="N108" s="81">
        <f t="shared" ref="N108:N110" si="6">L108*O108</f>
        <v>0</v>
      </c>
      <c r="O108" s="81"/>
      <c r="P108" s="81"/>
    </row>
    <row r="109" spans="1:16" ht="24">
      <c r="A109" s="42" t="s">
        <v>67</v>
      </c>
      <c r="B109" s="83">
        <v>1</v>
      </c>
      <c r="C109" s="83">
        <v>0</v>
      </c>
      <c r="D109" s="83">
        <v>0</v>
      </c>
      <c r="E109" s="83"/>
      <c r="F109" s="42">
        <f>C109+D109+E109</f>
        <v>0</v>
      </c>
      <c r="G109" s="42">
        <v>1</v>
      </c>
      <c r="H109" s="83">
        <v>0</v>
      </c>
      <c r="I109" s="83">
        <v>0</v>
      </c>
      <c r="J109" s="42">
        <f>G109-H109-I109</f>
        <v>1</v>
      </c>
      <c r="K109" s="42">
        <f>F109+J109</f>
        <v>1</v>
      </c>
      <c r="L109" s="100">
        <v>0</v>
      </c>
      <c r="M109" s="100"/>
      <c r="N109" s="81">
        <f t="shared" si="6"/>
        <v>0</v>
      </c>
      <c r="O109" s="81">
        <v>0</v>
      </c>
      <c r="P109" s="100">
        <v>0</v>
      </c>
    </row>
    <row r="110" spans="1:16" ht="24">
      <c r="A110" s="42" t="s">
        <v>68</v>
      </c>
      <c r="B110" s="83"/>
      <c r="C110" s="83"/>
      <c r="D110" s="83"/>
      <c r="E110" s="83"/>
      <c r="F110" s="42"/>
      <c r="G110" s="42"/>
      <c r="H110" s="83"/>
      <c r="I110" s="83"/>
      <c r="J110" s="42"/>
      <c r="K110" s="42"/>
      <c r="L110" s="100"/>
      <c r="M110" s="100"/>
      <c r="N110" s="81">
        <f t="shared" si="6"/>
        <v>0</v>
      </c>
      <c r="O110" s="81"/>
      <c r="P110" s="100"/>
    </row>
    <row r="111" spans="1:16" ht="24">
      <c r="A111" s="84" t="s">
        <v>23</v>
      </c>
      <c r="B111" s="85">
        <f>SUM(B106:B110)</f>
        <v>3</v>
      </c>
      <c r="C111" s="85">
        <v>0</v>
      </c>
      <c r="D111" s="85">
        <f>SUM(D106:D110)</f>
        <v>0</v>
      </c>
      <c r="E111" s="85"/>
      <c r="F111" s="86">
        <f>C111+D111+E111</f>
        <v>0</v>
      </c>
      <c r="G111" s="86">
        <v>3</v>
      </c>
      <c r="H111" s="85">
        <f>SUM(H106:H110)</f>
        <v>0</v>
      </c>
      <c r="I111" s="85">
        <f>SUM(I106:I110)</f>
        <v>0</v>
      </c>
      <c r="J111" s="86">
        <f>G111-H111-I111</f>
        <v>3</v>
      </c>
      <c r="K111" s="86">
        <f>F111+J111</f>
        <v>3</v>
      </c>
      <c r="L111" s="85">
        <f>SUM(L106:L110)</f>
        <v>0</v>
      </c>
      <c r="M111" s="85"/>
      <c r="N111" s="85">
        <f>SUM(N106:N110)</f>
        <v>0</v>
      </c>
      <c r="O111" s="89" t="e">
        <f>N111/L111</f>
        <v>#DIV/0!</v>
      </c>
      <c r="P111" s="85">
        <f>SUM(P96:P110)/3</f>
        <v>0</v>
      </c>
    </row>
    <row r="112" spans="1:16" ht="24">
      <c r="A112" s="95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121"/>
      <c r="P112" s="96"/>
    </row>
    <row r="113" spans="1:16" ht="24">
      <c r="A113" s="208" t="s">
        <v>7</v>
      </c>
      <c r="B113" s="209" t="s">
        <v>20</v>
      </c>
      <c r="C113" s="210" t="s">
        <v>40</v>
      </c>
      <c r="D113" s="211"/>
      <c r="E113" s="211"/>
      <c r="F113" s="212"/>
      <c r="G113" s="210" t="s">
        <v>41</v>
      </c>
      <c r="H113" s="211"/>
      <c r="I113" s="211"/>
      <c r="J113" s="212"/>
      <c r="K113" s="213" t="s">
        <v>42</v>
      </c>
      <c r="L113" s="213" t="s">
        <v>43</v>
      </c>
      <c r="M113" s="213" t="s">
        <v>44</v>
      </c>
      <c r="N113" s="213" t="s">
        <v>45</v>
      </c>
      <c r="O113" s="213" t="s">
        <v>46</v>
      </c>
      <c r="P113" s="205" t="s">
        <v>21</v>
      </c>
    </row>
    <row r="114" spans="1:16">
      <c r="A114" s="208"/>
      <c r="B114" s="209"/>
      <c r="C114" s="205" t="s">
        <v>47</v>
      </c>
      <c r="D114" s="205" t="s">
        <v>48</v>
      </c>
      <c r="E114" s="205" t="s">
        <v>49</v>
      </c>
      <c r="F114" s="205" t="s">
        <v>50</v>
      </c>
      <c r="G114" s="205" t="s">
        <v>51</v>
      </c>
      <c r="H114" s="205" t="s">
        <v>52</v>
      </c>
      <c r="I114" s="205" t="s">
        <v>49</v>
      </c>
      <c r="J114" s="205" t="s">
        <v>53</v>
      </c>
      <c r="K114" s="214"/>
      <c r="L114" s="214"/>
      <c r="M114" s="214"/>
      <c r="N114" s="214"/>
      <c r="O114" s="214"/>
      <c r="P114" s="206"/>
    </row>
    <row r="115" spans="1:16">
      <c r="A115" s="208"/>
      <c r="B115" s="209"/>
      <c r="C115" s="206"/>
      <c r="D115" s="206"/>
      <c r="E115" s="206"/>
      <c r="F115" s="206"/>
      <c r="G115" s="206"/>
      <c r="H115" s="206"/>
      <c r="I115" s="206"/>
      <c r="J115" s="206"/>
      <c r="K115" s="214"/>
      <c r="L115" s="214"/>
      <c r="M115" s="214"/>
      <c r="N115" s="214"/>
      <c r="O115" s="214"/>
      <c r="P115" s="206"/>
    </row>
    <row r="116" spans="1:16">
      <c r="A116" s="208"/>
      <c r="B116" s="209"/>
      <c r="C116" s="207"/>
      <c r="D116" s="207"/>
      <c r="E116" s="207"/>
      <c r="F116" s="207"/>
      <c r="G116" s="207"/>
      <c r="H116" s="207"/>
      <c r="I116" s="207"/>
      <c r="J116" s="207"/>
      <c r="K116" s="215"/>
      <c r="L116" s="215"/>
      <c r="M116" s="215"/>
      <c r="N116" s="215"/>
      <c r="O116" s="215"/>
      <c r="P116" s="207"/>
    </row>
    <row r="117" spans="1:16" ht="24">
      <c r="A117" s="42" t="s">
        <v>54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1"/>
      <c r="M117" s="81"/>
      <c r="N117" s="81"/>
      <c r="O117" s="81"/>
      <c r="P117" s="81"/>
    </row>
    <row r="118" spans="1:16" ht="24">
      <c r="A118" s="42" t="s">
        <v>55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1"/>
      <c r="M118" s="81"/>
      <c r="N118" s="81"/>
      <c r="O118" s="81"/>
      <c r="P118" s="81"/>
    </row>
    <row r="119" spans="1:16" ht="24">
      <c r="A119" s="42" t="s">
        <v>56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1"/>
      <c r="M119" s="81"/>
      <c r="N119" s="81"/>
      <c r="O119" s="81"/>
      <c r="P119" s="81"/>
    </row>
    <row r="120" spans="1:16" ht="24">
      <c r="A120" s="42" t="s">
        <v>57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1"/>
      <c r="M120" s="81"/>
      <c r="N120" s="81"/>
      <c r="O120" s="81"/>
      <c r="P120" s="81"/>
    </row>
    <row r="121" spans="1:16" ht="24">
      <c r="A121" s="42" t="s">
        <v>58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1"/>
      <c r="M121" s="81"/>
      <c r="N121" s="81"/>
      <c r="O121" s="81"/>
      <c r="P121" s="81"/>
    </row>
    <row r="122" spans="1:16" ht="24">
      <c r="A122" s="42" t="s">
        <v>59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1"/>
      <c r="M122" s="81"/>
      <c r="N122" s="81"/>
      <c r="O122" s="81"/>
      <c r="P122" s="81"/>
    </row>
    <row r="123" spans="1:16" ht="24">
      <c r="A123" s="42" t="s">
        <v>60</v>
      </c>
      <c r="B123" s="42">
        <v>3</v>
      </c>
      <c r="C123" s="42">
        <v>8</v>
      </c>
      <c r="D123" s="42"/>
      <c r="E123" s="42"/>
      <c r="F123" s="42">
        <f>C123+D123+E123</f>
        <v>8</v>
      </c>
      <c r="G123" s="42">
        <v>8</v>
      </c>
      <c r="H123" s="42"/>
      <c r="I123" s="42"/>
      <c r="J123" s="42">
        <f>G123-H123-I123</f>
        <v>8</v>
      </c>
      <c r="K123" s="42">
        <f>F123+J123</f>
        <v>16</v>
      </c>
      <c r="L123" s="81">
        <v>0</v>
      </c>
      <c r="M123" s="81" t="s">
        <v>82</v>
      </c>
      <c r="N123" s="81">
        <f>L123*O123</f>
        <v>0</v>
      </c>
      <c r="O123" s="81">
        <v>0</v>
      </c>
      <c r="P123" s="81">
        <v>0</v>
      </c>
    </row>
    <row r="124" spans="1:16" ht="24">
      <c r="A124" s="42" t="s">
        <v>61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1"/>
      <c r="M124" s="81"/>
      <c r="N124" s="81"/>
      <c r="O124" s="81"/>
      <c r="P124" s="81"/>
    </row>
    <row r="125" spans="1:16" ht="24">
      <c r="A125" s="42" t="s">
        <v>62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1"/>
      <c r="M125" s="81"/>
      <c r="N125" s="81"/>
      <c r="O125" s="81"/>
      <c r="P125" s="81"/>
    </row>
    <row r="126" spans="1:16" ht="24">
      <c r="A126" s="42" t="s">
        <v>63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81"/>
      <c r="M126" s="81"/>
      <c r="N126" s="81"/>
      <c r="O126" s="81"/>
      <c r="P126" s="81"/>
    </row>
    <row r="127" spans="1:16" ht="24">
      <c r="A127" s="42" t="s">
        <v>64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81"/>
      <c r="M127" s="81"/>
      <c r="N127" s="81"/>
      <c r="O127" s="81"/>
      <c r="P127" s="81"/>
    </row>
    <row r="128" spans="1:16" ht="24">
      <c r="A128" s="42" t="s">
        <v>65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81"/>
      <c r="M128" s="81"/>
      <c r="N128" s="81"/>
      <c r="O128" s="81"/>
      <c r="P128" s="81"/>
    </row>
    <row r="129" spans="1:16" ht="24">
      <c r="A129" s="42" t="s">
        <v>66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1"/>
      <c r="M129" s="81"/>
      <c r="N129" s="81"/>
      <c r="O129" s="81"/>
      <c r="P129" s="81"/>
    </row>
    <row r="130" spans="1:16" ht="24">
      <c r="A130" s="42" t="s">
        <v>67</v>
      </c>
      <c r="B130" s="83"/>
      <c r="C130" s="83"/>
      <c r="D130" s="83"/>
      <c r="E130" s="83"/>
      <c r="F130" s="42"/>
      <c r="G130" s="42"/>
      <c r="H130" s="83"/>
      <c r="I130" s="83"/>
      <c r="J130" s="42"/>
      <c r="K130" s="42"/>
      <c r="L130" s="100"/>
      <c r="M130" s="100"/>
      <c r="N130" s="100"/>
      <c r="O130" s="81"/>
      <c r="P130" s="100"/>
    </row>
    <row r="131" spans="1:16" ht="24">
      <c r="A131" s="42" t="s">
        <v>68</v>
      </c>
      <c r="B131" s="83"/>
      <c r="C131" s="83"/>
      <c r="D131" s="83"/>
      <c r="E131" s="83"/>
      <c r="F131" s="42"/>
      <c r="G131" s="42"/>
      <c r="H131" s="83"/>
      <c r="I131" s="83"/>
      <c r="J131" s="42"/>
      <c r="K131" s="42"/>
      <c r="L131" s="100"/>
      <c r="M131" s="100"/>
      <c r="N131" s="100"/>
      <c r="O131" s="81"/>
      <c r="P131" s="100"/>
    </row>
    <row r="132" spans="1:16" ht="24">
      <c r="A132" s="84" t="s">
        <v>23</v>
      </c>
      <c r="B132" s="85">
        <f>SUM(B123:B131)</f>
        <v>3</v>
      </c>
      <c r="C132" s="85">
        <f>SUM(C123:C131)</f>
        <v>8</v>
      </c>
      <c r="D132" s="85">
        <f>SUM(D127:D131)</f>
        <v>0</v>
      </c>
      <c r="E132" s="85"/>
      <c r="F132" s="86">
        <f>C132+D132+E132</f>
        <v>8</v>
      </c>
      <c r="G132" s="86">
        <f>SUM(G123:G131)</f>
        <v>8</v>
      </c>
      <c r="H132" s="85">
        <f>SUM(H127:H131)</f>
        <v>0</v>
      </c>
      <c r="I132" s="85">
        <f>SUM(I127:I131)</f>
        <v>0</v>
      </c>
      <c r="J132" s="86">
        <f>G132-H132-I132</f>
        <v>8</v>
      </c>
      <c r="K132" s="86">
        <f>F132+J132</f>
        <v>16</v>
      </c>
      <c r="L132" s="85">
        <f>SUM(L117:L131)</f>
        <v>0</v>
      </c>
      <c r="M132" s="85" t="s">
        <v>82</v>
      </c>
      <c r="N132" s="85">
        <f>SUM(N123:N131)</f>
        <v>0</v>
      </c>
      <c r="O132" s="89">
        <f>SUM(O123:O131)</f>
        <v>0</v>
      </c>
      <c r="P132" s="85">
        <f>SUM(P123:P131)</f>
        <v>0</v>
      </c>
    </row>
    <row r="133" spans="1:16" ht="17.2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</row>
    <row r="134" spans="1:16" ht="24">
      <c r="A134" s="208" t="s">
        <v>24</v>
      </c>
      <c r="B134" s="209" t="s">
        <v>20</v>
      </c>
      <c r="C134" s="210" t="s">
        <v>40</v>
      </c>
      <c r="D134" s="211"/>
      <c r="E134" s="211"/>
      <c r="F134" s="212"/>
      <c r="G134" s="210" t="s">
        <v>41</v>
      </c>
      <c r="H134" s="211"/>
      <c r="I134" s="211"/>
      <c r="J134" s="212"/>
      <c r="K134" s="213" t="s">
        <v>42</v>
      </c>
      <c r="L134" s="213" t="s">
        <v>43</v>
      </c>
      <c r="M134" s="213" t="s">
        <v>44</v>
      </c>
      <c r="N134" s="213" t="s">
        <v>45</v>
      </c>
      <c r="O134" s="213" t="s">
        <v>46</v>
      </c>
      <c r="P134" s="205" t="s">
        <v>21</v>
      </c>
    </row>
    <row r="135" spans="1:16">
      <c r="A135" s="208"/>
      <c r="B135" s="209"/>
      <c r="C135" s="205" t="s">
        <v>47</v>
      </c>
      <c r="D135" s="205" t="s">
        <v>48</v>
      </c>
      <c r="E135" s="205" t="s">
        <v>49</v>
      </c>
      <c r="F135" s="205" t="s">
        <v>50</v>
      </c>
      <c r="G135" s="205" t="s">
        <v>51</v>
      </c>
      <c r="H135" s="205" t="s">
        <v>52</v>
      </c>
      <c r="I135" s="205" t="s">
        <v>49</v>
      </c>
      <c r="J135" s="205" t="s">
        <v>53</v>
      </c>
      <c r="K135" s="214"/>
      <c r="L135" s="214"/>
      <c r="M135" s="214"/>
      <c r="N135" s="214"/>
      <c r="O135" s="214"/>
      <c r="P135" s="206"/>
    </row>
    <row r="136" spans="1:16">
      <c r="A136" s="208"/>
      <c r="B136" s="209"/>
      <c r="C136" s="206"/>
      <c r="D136" s="206"/>
      <c r="E136" s="206"/>
      <c r="F136" s="206"/>
      <c r="G136" s="206"/>
      <c r="H136" s="206"/>
      <c r="I136" s="206"/>
      <c r="J136" s="206"/>
      <c r="K136" s="214"/>
      <c r="L136" s="214"/>
      <c r="M136" s="214"/>
      <c r="N136" s="214"/>
      <c r="O136" s="214"/>
      <c r="P136" s="206"/>
    </row>
    <row r="137" spans="1:16">
      <c r="A137" s="208"/>
      <c r="B137" s="209"/>
      <c r="C137" s="207"/>
      <c r="D137" s="207"/>
      <c r="E137" s="207"/>
      <c r="F137" s="207"/>
      <c r="G137" s="207"/>
      <c r="H137" s="207"/>
      <c r="I137" s="207"/>
      <c r="J137" s="207"/>
      <c r="K137" s="215"/>
      <c r="L137" s="215"/>
      <c r="M137" s="215"/>
      <c r="N137" s="215"/>
      <c r="O137" s="215"/>
      <c r="P137" s="207"/>
    </row>
    <row r="138" spans="1:16" ht="24">
      <c r="A138" s="42" t="s">
        <v>54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1"/>
      <c r="M138" s="81"/>
      <c r="N138" s="82"/>
      <c r="O138" s="82"/>
      <c r="P138" s="82"/>
    </row>
    <row r="139" spans="1:16" ht="24">
      <c r="A139" s="42" t="s">
        <v>55</v>
      </c>
      <c r="B139" s="105">
        <v>4</v>
      </c>
      <c r="C139" s="105">
        <v>0</v>
      </c>
      <c r="D139" s="42">
        <v>0</v>
      </c>
      <c r="E139" s="42">
        <v>0</v>
      </c>
      <c r="F139" s="42">
        <f>C139+D139+E139</f>
        <v>0</v>
      </c>
      <c r="G139" s="42">
        <v>20</v>
      </c>
      <c r="H139" s="42">
        <v>0</v>
      </c>
      <c r="I139" s="42">
        <v>0</v>
      </c>
      <c r="J139" s="42">
        <f>G139-H139-I139</f>
        <v>20</v>
      </c>
      <c r="K139" s="42">
        <f>F139+J139</f>
        <v>20</v>
      </c>
      <c r="L139" s="81">
        <v>0</v>
      </c>
      <c r="M139" s="81" t="s">
        <v>82</v>
      </c>
      <c r="N139" s="82">
        <f>L139*O139</f>
        <v>0</v>
      </c>
      <c r="O139" s="82">
        <v>0</v>
      </c>
      <c r="P139" s="82">
        <v>0</v>
      </c>
    </row>
    <row r="140" spans="1:16" ht="24">
      <c r="A140" s="42" t="s">
        <v>56</v>
      </c>
      <c r="B140" s="105"/>
      <c r="C140" s="105"/>
      <c r="D140" s="42"/>
      <c r="E140" s="42"/>
      <c r="F140" s="42"/>
      <c r="G140" s="42"/>
      <c r="H140" s="42"/>
      <c r="I140" s="42"/>
      <c r="J140" s="42"/>
      <c r="K140" s="42"/>
      <c r="L140" s="81"/>
      <c r="M140" s="81"/>
      <c r="N140" s="82"/>
      <c r="O140" s="82"/>
      <c r="P140" s="82">
        <v>0</v>
      </c>
    </row>
    <row r="141" spans="1:16" ht="24">
      <c r="A141" s="42" t="s">
        <v>57</v>
      </c>
      <c r="B141" s="105"/>
      <c r="C141" s="105"/>
      <c r="D141" s="42"/>
      <c r="E141" s="42"/>
      <c r="F141" s="42"/>
      <c r="G141" s="42"/>
      <c r="H141" s="42"/>
      <c r="I141" s="42"/>
      <c r="J141" s="42"/>
      <c r="K141" s="42"/>
      <c r="L141" s="81"/>
      <c r="M141" s="81"/>
      <c r="N141" s="82"/>
      <c r="O141" s="82"/>
      <c r="P141" s="82">
        <v>0</v>
      </c>
    </row>
    <row r="142" spans="1:16" ht="24">
      <c r="A142" s="42" t="s">
        <v>58</v>
      </c>
      <c r="B142" s="105">
        <v>5</v>
      </c>
      <c r="C142" s="105">
        <v>0</v>
      </c>
      <c r="D142" s="42">
        <v>0</v>
      </c>
      <c r="E142" s="42">
        <v>0</v>
      </c>
      <c r="F142" s="42">
        <f t="shared" ref="F142:F148" si="7">C142+D142+E142</f>
        <v>0</v>
      </c>
      <c r="G142" s="42">
        <v>24</v>
      </c>
      <c r="H142" s="42">
        <v>0</v>
      </c>
      <c r="I142" s="42">
        <v>0</v>
      </c>
      <c r="J142" s="42">
        <f t="shared" ref="J142:J153" si="8">G142-H142-I142</f>
        <v>24</v>
      </c>
      <c r="K142" s="42">
        <f t="shared" ref="K142:K153" si="9">F142+J142</f>
        <v>24</v>
      </c>
      <c r="L142" s="81">
        <v>0</v>
      </c>
      <c r="M142" s="81" t="s">
        <v>82</v>
      </c>
      <c r="N142" s="82">
        <f t="shared" ref="N142:N148" si="10">L142*O142</f>
        <v>0</v>
      </c>
      <c r="O142" s="82">
        <v>0</v>
      </c>
      <c r="P142" s="82">
        <v>0</v>
      </c>
    </row>
    <row r="143" spans="1:16" ht="24">
      <c r="A143" s="42" t="s">
        <v>59</v>
      </c>
      <c r="B143" s="105">
        <v>4</v>
      </c>
      <c r="C143" s="105">
        <v>0</v>
      </c>
      <c r="D143" s="42">
        <v>0</v>
      </c>
      <c r="E143" s="42">
        <v>0</v>
      </c>
      <c r="F143" s="42">
        <f t="shared" si="7"/>
        <v>0</v>
      </c>
      <c r="G143" s="42">
        <v>12</v>
      </c>
      <c r="H143" s="42">
        <v>0</v>
      </c>
      <c r="I143" s="42">
        <v>0</v>
      </c>
      <c r="J143" s="42">
        <f t="shared" si="8"/>
        <v>12</v>
      </c>
      <c r="K143" s="42">
        <f t="shared" si="9"/>
        <v>12</v>
      </c>
      <c r="L143" s="81">
        <v>0</v>
      </c>
      <c r="M143" s="81" t="s">
        <v>82</v>
      </c>
      <c r="N143" s="82">
        <f t="shared" si="10"/>
        <v>0</v>
      </c>
      <c r="O143" s="82">
        <v>0</v>
      </c>
      <c r="P143" s="82">
        <v>0</v>
      </c>
    </row>
    <row r="144" spans="1:16" ht="24">
      <c r="A144" s="42" t="s">
        <v>60</v>
      </c>
      <c r="B144" s="105">
        <v>5</v>
      </c>
      <c r="C144" s="105">
        <v>0</v>
      </c>
      <c r="D144" s="42">
        <v>0</v>
      </c>
      <c r="E144" s="42">
        <v>0</v>
      </c>
      <c r="F144" s="42">
        <f t="shared" si="7"/>
        <v>0</v>
      </c>
      <c r="G144" s="42">
        <v>30</v>
      </c>
      <c r="H144" s="42">
        <v>0</v>
      </c>
      <c r="I144" s="42">
        <v>0</v>
      </c>
      <c r="J144" s="42">
        <f t="shared" si="8"/>
        <v>30</v>
      </c>
      <c r="K144" s="42">
        <f t="shared" si="9"/>
        <v>30</v>
      </c>
      <c r="L144" s="81">
        <v>0</v>
      </c>
      <c r="M144" s="81" t="s">
        <v>82</v>
      </c>
      <c r="N144" s="82">
        <f t="shared" si="10"/>
        <v>0</v>
      </c>
      <c r="O144" s="82">
        <v>0</v>
      </c>
      <c r="P144" s="82">
        <v>0</v>
      </c>
    </row>
    <row r="145" spans="1:16" ht="24">
      <c r="A145" s="42" t="s">
        <v>61</v>
      </c>
      <c r="B145" s="105">
        <v>5</v>
      </c>
      <c r="C145" s="105">
        <v>0</v>
      </c>
      <c r="D145" s="42">
        <v>0</v>
      </c>
      <c r="E145" s="42">
        <v>0</v>
      </c>
      <c r="F145" s="42">
        <f t="shared" si="7"/>
        <v>0</v>
      </c>
      <c r="G145" s="42">
        <v>56</v>
      </c>
      <c r="H145" s="42">
        <v>0</v>
      </c>
      <c r="I145" s="42">
        <v>0</v>
      </c>
      <c r="J145" s="42">
        <f t="shared" si="8"/>
        <v>56</v>
      </c>
      <c r="K145" s="42">
        <f t="shared" si="9"/>
        <v>56</v>
      </c>
      <c r="L145" s="81">
        <v>0</v>
      </c>
      <c r="M145" s="81" t="s">
        <v>82</v>
      </c>
      <c r="N145" s="82">
        <f t="shared" si="10"/>
        <v>0</v>
      </c>
      <c r="O145" s="82">
        <v>0</v>
      </c>
      <c r="P145" s="82">
        <v>0</v>
      </c>
    </row>
    <row r="146" spans="1:16" ht="24">
      <c r="A146" s="42" t="s">
        <v>62</v>
      </c>
      <c r="B146" s="105">
        <v>2</v>
      </c>
      <c r="C146" s="105">
        <v>0</v>
      </c>
      <c r="D146" s="42">
        <v>0</v>
      </c>
      <c r="E146" s="42">
        <v>0</v>
      </c>
      <c r="F146" s="42">
        <f t="shared" si="7"/>
        <v>0</v>
      </c>
      <c r="G146" s="42">
        <v>22</v>
      </c>
      <c r="H146" s="42">
        <v>0</v>
      </c>
      <c r="I146" s="42">
        <v>0</v>
      </c>
      <c r="J146" s="42">
        <f t="shared" si="8"/>
        <v>22</v>
      </c>
      <c r="K146" s="42">
        <f t="shared" si="9"/>
        <v>22</v>
      </c>
      <c r="L146" s="81">
        <v>0</v>
      </c>
      <c r="M146" s="81" t="s">
        <v>82</v>
      </c>
      <c r="N146" s="82">
        <f t="shared" si="10"/>
        <v>0</v>
      </c>
      <c r="O146" s="82">
        <v>0</v>
      </c>
      <c r="P146" s="82">
        <v>0</v>
      </c>
    </row>
    <row r="147" spans="1:16" ht="24">
      <c r="A147" s="42" t="s">
        <v>63</v>
      </c>
      <c r="B147" s="105">
        <v>2</v>
      </c>
      <c r="C147" s="105">
        <v>0</v>
      </c>
      <c r="D147" s="42">
        <v>0</v>
      </c>
      <c r="E147" s="42">
        <v>0</v>
      </c>
      <c r="F147" s="42">
        <f t="shared" si="7"/>
        <v>0</v>
      </c>
      <c r="G147" s="42">
        <v>12</v>
      </c>
      <c r="H147" s="42">
        <v>0</v>
      </c>
      <c r="I147" s="42">
        <v>0</v>
      </c>
      <c r="J147" s="42">
        <f t="shared" si="8"/>
        <v>12</v>
      </c>
      <c r="K147" s="42">
        <f t="shared" si="9"/>
        <v>12</v>
      </c>
      <c r="L147" s="81">
        <v>0</v>
      </c>
      <c r="M147" s="81" t="s">
        <v>82</v>
      </c>
      <c r="N147" s="82">
        <f t="shared" si="10"/>
        <v>0</v>
      </c>
      <c r="O147" s="82">
        <v>0</v>
      </c>
      <c r="P147" s="82">
        <v>0</v>
      </c>
    </row>
    <row r="148" spans="1:16" ht="24">
      <c r="A148" s="42" t="s">
        <v>64</v>
      </c>
      <c r="B148" s="105">
        <v>2</v>
      </c>
      <c r="C148" s="105">
        <v>0</v>
      </c>
      <c r="D148" s="42">
        <v>0</v>
      </c>
      <c r="E148" s="42">
        <v>0</v>
      </c>
      <c r="F148" s="42">
        <f t="shared" si="7"/>
        <v>0</v>
      </c>
      <c r="G148" s="42">
        <v>15</v>
      </c>
      <c r="H148" s="42">
        <v>0</v>
      </c>
      <c r="I148" s="42">
        <v>0</v>
      </c>
      <c r="J148" s="42">
        <f t="shared" si="8"/>
        <v>15</v>
      </c>
      <c r="K148" s="42">
        <f t="shared" si="9"/>
        <v>15</v>
      </c>
      <c r="L148" s="81">
        <v>0</v>
      </c>
      <c r="M148" s="81" t="s">
        <v>82</v>
      </c>
      <c r="N148" s="82">
        <f t="shared" si="10"/>
        <v>0</v>
      </c>
      <c r="O148" s="82">
        <v>0</v>
      </c>
      <c r="P148" s="82">
        <v>0</v>
      </c>
    </row>
    <row r="149" spans="1:16" ht="24">
      <c r="A149" s="42" t="s">
        <v>65</v>
      </c>
      <c r="B149" s="105"/>
      <c r="C149" s="105"/>
      <c r="D149" s="42"/>
      <c r="E149" s="42"/>
      <c r="F149" s="42"/>
      <c r="G149" s="42"/>
      <c r="H149" s="42"/>
      <c r="I149" s="42"/>
      <c r="J149" s="42"/>
      <c r="K149" s="42"/>
      <c r="L149" s="81"/>
      <c r="M149" s="81"/>
      <c r="N149" s="82"/>
      <c r="O149" s="82"/>
      <c r="P149" s="82"/>
    </row>
    <row r="150" spans="1:16" ht="24">
      <c r="A150" s="42" t="s">
        <v>66</v>
      </c>
      <c r="B150" s="105"/>
      <c r="C150" s="105"/>
      <c r="D150" s="42"/>
      <c r="E150" s="42"/>
      <c r="F150" s="42"/>
      <c r="G150" s="42"/>
      <c r="H150" s="42"/>
      <c r="I150" s="42"/>
      <c r="J150" s="42"/>
      <c r="K150" s="42"/>
      <c r="L150" s="81"/>
      <c r="M150" s="81"/>
      <c r="N150" s="82"/>
      <c r="O150" s="82"/>
      <c r="P150" s="82"/>
    </row>
    <row r="151" spans="1:16" ht="24">
      <c r="A151" s="42" t="s">
        <v>67</v>
      </c>
      <c r="B151" s="106"/>
      <c r="C151" s="106"/>
      <c r="D151" s="83"/>
      <c r="E151" s="83"/>
      <c r="F151" s="42"/>
      <c r="G151" s="83"/>
      <c r="H151" s="83"/>
      <c r="I151" s="83"/>
      <c r="J151" s="42"/>
      <c r="K151" s="42"/>
      <c r="L151" s="100"/>
      <c r="M151" s="81"/>
      <c r="N151" s="113"/>
      <c r="O151" s="82"/>
      <c r="P151" s="113"/>
    </row>
    <row r="152" spans="1:16" ht="24">
      <c r="A152" s="42" t="s">
        <v>68</v>
      </c>
      <c r="B152" s="106">
        <v>1</v>
      </c>
      <c r="C152" s="106">
        <v>1</v>
      </c>
      <c r="D152" s="83">
        <v>0</v>
      </c>
      <c r="E152" s="83">
        <v>0</v>
      </c>
      <c r="F152" s="83">
        <v>1</v>
      </c>
      <c r="G152" s="83">
        <v>0</v>
      </c>
      <c r="H152" s="83">
        <v>0</v>
      </c>
      <c r="I152" s="83">
        <v>0</v>
      </c>
      <c r="J152" s="42">
        <f>G152-H152-I152</f>
        <v>0</v>
      </c>
      <c r="K152" s="42">
        <f>F152+J152</f>
        <v>1</v>
      </c>
      <c r="L152" s="100"/>
      <c r="M152" s="81"/>
      <c r="N152" s="113"/>
      <c r="O152" s="82"/>
      <c r="P152" s="113"/>
    </row>
    <row r="153" spans="1:16" ht="24">
      <c r="A153" s="84" t="s">
        <v>23</v>
      </c>
      <c r="B153" s="108">
        <f>SUM(B139:B152)</f>
        <v>30</v>
      </c>
      <c r="C153" s="108">
        <f>SUM(C139:C152)</f>
        <v>1</v>
      </c>
      <c r="D153" s="85">
        <f>SUM(D139:D152)</f>
        <v>0</v>
      </c>
      <c r="E153" s="85">
        <f>SUM(E139:E152)</f>
        <v>0</v>
      </c>
      <c r="F153" s="86">
        <f>C153+D153-E153</f>
        <v>1</v>
      </c>
      <c r="G153" s="85">
        <f>SUM(G139:G152)</f>
        <v>191</v>
      </c>
      <c r="H153" s="85">
        <f>SUM(H139:H152)</f>
        <v>0</v>
      </c>
      <c r="I153" s="85">
        <f>SUM(I139:I152)</f>
        <v>0</v>
      </c>
      <c r="J153" s="86">
        <f t="shared" si="8"/>
        <v>191</v>
      </c>
      <c r="K153" s="86">
        <f t="shared" si="9"/>
        <v>192</v>
      </c>
      <c r="L153" s="85">
        <f>SUM(L138:L152)</f>
        <v>0</v>
      </c>
      <c r="M153" s="89" t="s">
        <v>82</v>
      </c>
      <c r="N153" s="87">
        <f>SUM(N138:N152)</f>
        <v>0</v>
      </c>
      <c r="O153" s="88" t="e">
        <f t="shared" ref="O153" si="11">N153/L153</f>
        <v>#DIV/0!</v>
      </c>
      <c r="P153" s="87">
        <f>SUM(P139:P152)/8</f>
        <v>0</v>
      </c>
    </row>
    <row r="154" spans="1:16" ht="24">
      <c r="A154" s="95"/>
      <c r="B154" s="148"/>
      <c r="C154" s="148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</row>
    <row r="155" spans="1:16" ht="24">
      <c r="A155" s="208" t="s">
        <v>83</v>
      </c>
      <c r="B155" s="209" t="s">
        <v>20</v>
      </c>
      <c r="C155" s="210" t="s">
        <v>40</v>
      </c>
      <c r="D155" s="211"/>
      <c r="E155" s="211"/>
      <c r="F155" s="212"/>
      <c r="G155" s="210" t="s">
        <v>41</v>
      </c>
      <c r="H155" s="211"/>
      <c r="I155" s="211"/>
      <c r="J155" s="212"/>
      <c r="K155" s="213" t="s">
        <v>42</v>
      </c>
      <c r="L155" s="213" t="s">
        <v>43</v>
      </c>
      <c r="M155" s="213" t="s">
        <v>44</v>
      </c>
      <c r="N155" s="213" t="s">
        <v>45</v>
      </c>
      <c r="O155" s="213" t="s">
        <v>46</v>
      </c>
      <c r="P155" s="205" t="s">
        <v>21</v>
      </c>
    </row>
    <row r="156" spans="1:16">
      <c r="A156" s="208"/>
      <c r="B156" s="209"/>
      <c r="C156" s="205" t="s">
        <v>47</v>
      </c>
      <c r="D156" s="205" t="s">
        <v>48</v>
      </c>
      <c r="E156" s="205" t="s">
        <v>49</v>
      </c>
      <c r="F156" s="205" t="s">
        <v>50</v>
      </c>
      <c r="G156" s="205" t="s">
        <v>51</v>
      </c>
      <c r="H156" s="205" t="s">
        <v>52</v>
      </c>
      <c r="I156" s="205" t="s">
        <v>49</v>
      </c>
      <c r="J156" s="205" t="s">
        <v>53</v>
      </c>
      <c r="K156" s="214"/>
      <c r="L156" s="214"/>
      <c r="M156" s="214"/>
      <c r="N156" s="214"/>
      <c r="O156" s="214"/>
      <c r="P156" s="206"/>
    </row>
    <row r="157" spans="1:16">
      <c r="A157" s="208"/>
      <c r="B157" s="209"/>
      <c r="C157" s="206"/>
      <c r="D157" s="206"/>
      <c r="E157" s="206"/>
      <c r="F157" s="206"/>
      <c r="G157" s="206"/>
      <c r="H157" s="206"/>
      <c r="I157" s="206"/>
      <c r="J157" s="206"/>
      <c r="K157" s="214"/>
      <c r="L157" s="214"/>
      <c r="M157" s="214"/>
      <c r="N157" s="214"/>
      <c r="O157" s="214"/>
      <c r="P157" s="206"/>
    </row>
    <row r="158" spans="1:16">
      <c r="A158" s="208"/>
      <c r="B158" s="209"/>
      <c r="C158" s="207"/>
      <c r="D158" s="207"/>
      <c r="E158" s="207"/>
      <c r="F158" s="207"/>
      <c r="G158" s="207"/>
      <c r="H158" s="207"/>
      <c r="I158" s="207"/>
      <c r="J158" s="207"/>
      <c r="K158" s="215"/>
      <c r="L158" s="215"/>
      <c r="M158" s="215"/>
      <c r="N158" s="215"/>
      <c r="O158" s="215"/>
      <c r="P158" s="207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1"/>
      <c r="M159" s="81"/>
      <c r="N159" s="82"/>
      <c r="O159" s="82"/>
      <c r="P159" s="82"/>
    </row>
    <row r="160" spans="1:16" ht="24">
      <c r="A160" s="42" t="s">
        <v>55</v>
      </c>
      <c r="B160" s="105">
        <v>2</v>
      </c>
      <c r="C160" s="105">
        <v>0</v>
      </c>
      <c r="D160" s="42">
        <v>0</v>
      </c>
      <c r="E160" s="42">
        <v>0</v>
      </c>
      <c r="F160" s="42">
        <f>C160+D160+E160</f>
        <v>0</v>
      </c>
      <c r="G160" s="42">
        <v>2</v>
      </c>
      <c r="H160" s="42">
        <v>0</v>
      </c>
      <c r="I160" s="42">
        <v>0</v>
      </c>
      <c r="J160" s="42">
        <f>G160-H160-I160</f>
        <v>2</v>
      </c>
      <c r="K160" s="42">
        <f>F160+J160</f>
        <v>2</v>
      </c>
      <c r="L160" s="81">
        <v>0</v>
      </c>
      <c r="M160" s="81" t="s">
        <v>82</v>
      </c>
      <c r="N160" s="82">
        <v>0</v>
      </c>
      <c r="O160" s="82" t="e">
        <f>N160/L160</f>
        <v>#DIV/0!</v>
      </c>
      <c r="P160" s="82">
        <v>0</v>
      </c>
    </row>
    <row r="161" spans="1:16" ht="24">
      <c r="A161" s="42" t="s">
        <v>56</v>
      </c>
      <c r="B161" s="105"/>
      <c r="C161" s="105"/>
      <c r="D161" s="42"/>
      <c r="E161" s="42"/>
      <c r="F161" s="42"/>
      <c r="G161" s="42"/>
      <c r="H161" s="42"/>
      <c r="I161" s="42"/>
      <c r="J161" s="42"/>
      <c r="K161" s="42"/>
      <c r="L161" s="81"/>
      <c r="M161" s="81"/>
      <c r="N161" s="82"/>
      <c r="O161" s="82"/>
      <c r="P161" s="82"/>
    </row>
    <row r="162" spans="1:16" ht="24">
      <c r="A162" s="42" t="s">
        <v>57</v>
      </c>
      <c r="B162" s="105"/>
      <c r="C162" s="105"/>
      <c r="D162" s="42"/>
      <c r="E162" s="42"/>
      <c r="F162" s="42"/>
      <c r="G162" s="42"/>
      <c r="H162" s="42"/>
      <c r="I162" s="42"/>
      <c r="J162" s="42"/>
      <c r="K162" s="42"/>
      <c r="L162" s="81"/>
      <c r="M162" s="81"/>
      <c r="N162" s="82"/>
      <c r="O162" s="82"/>
      <c r="P162" s="82"/>
    </row>
    <row r="163" spans="1:16" ht="24">
      <c r="A163" s="42" t="s">
        <v>58</v>
      </c>
      <c r="B163" s="105">
        <v>4</v>
      </c>
      <c r="C163" s="105">
        <v>0</v>
      </c>
      <c r="D163" s="42">
        <v>0</v>
      </c>
      <c r="E163" s="42">
        <v>0</v>
      </c>
      <c r="F163" s="42">
        <f t="shared" ref="F163:F174" si="12">C163+D163+E163</f>
        <v>0</v>
      </c>
      <c r="G163" s="42">
        <v>8</v>
      </c>
      <c r="H163" s="42">
        <v>0</v>
      </c>
      <c r="I163" s="42">
        <v>0</v>
      </c>
      <c r="J163" s="42">
        <f t="shared" ref="J163:J174" si="13">G163-H163-I163</f>
        <v>8</v>
      </c>
      <c r="K163" s="42">
        <f t="shared" ref="K163:K174" si="14">F163+J163</f>
        <v>8</v>
      </c>
      <c r="L163" s="81">
        <v>0</v>
      </c>
      <c r="M163" s="81" t="s">
        <v>82</v>
      </c>
      <c r="N163" s="82">
        <v>0</v>
      </c>
      <c r="O163" s="82" t="e">
        <f t="shared" ref="O163:O174" si="15">N163/L163</f>
        <v>#DIV/0!</v>
      </c>
      <c r="P163" s="82">
        <v>0</v>
      </c>
    </row>
    <row r="164" spans="1:16" ht="24">
      <c r="A164" s="42" t="s">
        <v>59</v>
      </c>
      <c r="B164" s="105">
        <v>2</v>
      </c>
      <c r="C164" s="105">
        <v>0</v>
      </c>
      <c r="D164" s="42">
        <v>0</v>
      </c>
      <c r="E164" s="42">
        <v>0</v>
      </c>
      <c r="F164" s="42">
        <f t="shared" si="12"/>
        <v>0</v>
      </c>
      <c r="G164" s="42">
        <v>5</v>
      </c>
      <c r="H164" s="42">
        <v>0</v>
      </c>
      <c r="I164" s="42">
        <v>0</v>
      </c>
      <c r="J164" s="42">
        <f t="shared" si="13"/>
        <v>5</v>
      </c>
      <c r="K164" s="42">
        <f t="shared" si="14"/>
        <v>5</v>
      </c>
      <c r="L164" s="81">
        <v>0</v>
      </c>
      <c r="M164" s="81" t="s">
        <v>82</v>
      </c>
      <c r="N164" s="82">
        <v>0</v>
      </c>
      <c r="O164" s="82" t="e">
        <f t="shared" si="15"/>
        <v>#DIV/0!</v>
      </c>
      <c r="P164" s="82">
        <v>0</v>
      </c>
    </row>
    <row r="165" spans="1:16" ht="24">
      <c r="A165" s="42" t="s">
        <v>60</v>
      </c>
      <c r="B165" s="105">
        <v>4</v>
      </c>
      <c r="C165" s="105">
        <v>0</v>
      </c>
      <c r="D165" s="42">
        <v>0</v>
      </c>
      <c r="E165" s="42">
        <v>0</v>
      </c>
      <c r="F165" s="42">
        <f t="shared" si="12"/>
        <v>0</v>
      </c>
      <c r="G165" s="42">
        <v>8</v>
      </c>
      <c r="H165" s="42">
        <v>0</v>
      </c>
      <c r="I165" s="42">
        <v>0</v>
      </c>
      <c r="J165" s="42">
        <f t="shared" si="13"/>
        <v>8</v>
      </c>
      <c r="K165" s="42">
        <f t="shared" si="14"/>
        <v>8</v>
      </c>
      <c r="L165" s="81">
        <v>0</v>
      </c>
      <c r="M165" s="81" t="s">
        <v>82</v>
      </c>
      <c r="N165" s="82">
        <v>0</v>
      </c>
      <c r="O165" s="82" t="e">
        <f t="shared" si="15"/>
        <v>#DIV/0!</v>
      </c>
      <c r="P165" s="82">
        <v>0</v>
      </c>
    </row>
    <row r="166" spans="1:16" ht="24">
      <c r="A166" s="42" t="s">
        <v>61</v>
      </c>
      <c r="B166" s="105">
        <v>4</v>
      </c>
      <c r="C166" s="105">
        <v>0</v>
      </c>
      <c r="D166" s="42">
        <v>0</v>
      </c>
      <c r="E166" s="42">
        <v>0</v>
      </c>
      <c r="F166" s="42">
        <f t="shared" si="12"/>
        <v>0</v>
      </c>
      <c r="G166" s="42">
        <v>12</v>
      </c>
      <c r="H166" s="42">
        <v>0</v>
      </c>
      <c r="I166" s="42">
        <v>0</v>
      </c>
      <c r="J166" s="42">
        <f t="shared" si="13"/>
        <v>12</v>
      </c>
      <c r="K166" s="42">
        <f t="shared" si="14"/>
        <v>12</v>
      </c>
      <c r="L166" s="81">
        <v>0</v>
      </c>
      <c r="M166" s="81" t="s">
        <v>82</v>
      </c>
      <c r="N166" s="82">
        <v>0</v>
      </c>
      <c r="O166" s="82" t="e">
        <f t="shared" si="15"/>
        <v>#DIV/0!</v>
      </c>
      <c r="P166" s="82">
        <v>0</v>
      </c>
    </row>
    <row r="167" spans="1:16" ht="24">
      <c r="A167" s="42" t="s">
        <v>62</v>
      </c>
      <c r="B167" s="105">
        <v>2</v>
      </c>
      <c r="C167" s="105">
        <v>0</v>
      </c>
      <c r="D167" s="42">
        <v>0</v>
      </c>
      <c r="E167" s="42">
        <v>0</v>
      </c>
      <c r="F167" s="42">
        <f t="shared" si="12"/>
        <v>0</v>
      </c>
      <c r="G167" s="42">
        <v>3</v>
      </c>
      <c r="H167" s="42">
        <v>0</v>
      </c>
      <c r="I167" s="42">
        <v>0</v>
      </c>
      <c r="J167" s="42">
        <f t="shared" si="13"/>
        <v>3</v>
      </c>
      <c r="K167" s="42">
        <f t="shared" si="14"/>
        <v>3</v>
      </c>
      <c r="L167" s="81">
        <v>0</v>
      </c>
      <c r="M167" s="81" t="s">
        <v>82</v>
      </c>
      <c r="N167" s="82">
        <v>0</v>
      </c>
      <c r="O167" s="82" t="e">
        <f t="shared" si="15"/>
        <v>#DIV/0!</v>
      </c>
      <c r="P167" s="82">
        <v>0</v>
      </c>
    </row>
    <row r="168" spans="1:16" ht="24">
      <c r="A168" s="42" t="s">
        <v>63</v>
      </c>
      <c r="B168" s="105">
        <v>2</v>
      </c>
      <c r="C168" s="105">
        <v>0</v>
      </c>
      <c r="D168" s="42">
        <v>0</v>
      </c>
      <c r="E168" s="42">
        <v>0</v>
      </c>
      <c r="F168" s="42">
        <f t="shared" si="12"/>
        <v>0</v>
      </c>
      <c r="G168" s="42">
        <v>2</v>
      </c>
      <c r="H168" s="42">
        <v>0</v>
      </c>
      <c r="I168" s="42">
        <v>0</v>
      </c>
      <c r="J168" s="42">
        <f t="shared" si="13"/>
        <v>2</v>
      </c>
      <c r="K168" s="42">
        <f t="shared" si="14"/>
        <v>2</v>
      </c>
      <c r="L168" s="81">
        <v>0</v>
      </c>
      <c r="M168" s="81" t="s">
        <v>82</v>
      </c>
      <c r="N168" s="82">
        <v>0</v>
      </c>
      <c r="O168" s="82" t="e">
        <f t="shared" si="15"/>
        <v>#DIV/0!</v>
      </c>
      <c r="P168" s="82">
        <v>0</v>
      </c>
    </row>
    <row r="169" spans="1:16" ht="24">
      <c r="A169" s="42" t="s">
        <v>64</v>
      </c>
      <c r="B169" s="105">
        <v>2</v>
      </c>
      <c r="C169" s="105">
        <v>0</v>
      </c>
      <c r="D169" s="42">
        <v>0</v>
      </c>
      <c r="E169" s="42">
        <v>0</v>
      </c>
      <c r="F169" s="42">
        <f t="shared" si="12"/>
        <v>0</v>
      </c>
      <c r="G169" s="42">
        <v>2</v>
      </c>
      <c r="H169" s="42">
        <v>0</v>
      </c>
      <c r="I169" s="42">
        <v>0</v>
      </c>
      <c r="J169" s="42">
        <f t="shared" si="13"/>
        <v>2</v>
      </c>
      <c r="K169" s="42">
        <f t="shared" si="14"/>
        <v>2</v>
      </c>
      <c r="L169" s="81">
        <v>0</v>
      </c>
      <c r="M169" s="81" t="s">
        <v>82</v>
      </c>
      <c r="N169" s="82">
        <v>0</v>
      </c>
      <c r="O169" s="82" t="e">
        <f t="shared" si="15"/>
        <v>#DIV/0!</v>
      </c>
      <c r="P169" s="82">
        <v>0</v>
      </c>
    </row>
    <row r="170" spans="1:16" ht="24">
      <c r="A170" s="42" t="s">
        <v>65</v>
      </c>
      <c r="B170" s="105"/>
      <c r="C170" s="105"/>
      <c r="D170" s="42"/>
      <c r="E170" s="42"/>
      <c r="F170" s="42"/>
      <c r="G170" s="42"/>
      <c r="H170" s="42"/>
      <c r="I170" s="42"/>
      <c r="J170" s="42"/>
      <c r="K170" s="42"/>
      <c r="L170" s="81"/>
      <c r="M170" s="81"/>
      <c r="N170" s="82"/>
      <c r="O170" s="82"/>
      <c r="P170" s="82"/>
    </row>
    <row r="171" spans="1:16" ht="24">
      <c r="A171" s="42" t="s">
        <v>66</v>
      </c>
      <c r="B171" s="105"/>
      <c r="C171" s="105"/>
      <c r="D171" s="42"/>
      <c r="E171" s="42"/>
      <c r="F171" s="42"/>
      <c r="G171" s="42"/>
      <c r="H171" s="42"/>
      <c r="I171" s="42"/>
      <c r="J171" s="42"/>
      <c r="K171" s="42"/>
      <c r="L171" s="81"/>
      <c r="M171" s="81"/>
      <c r="N171" s="82"/>
      <c r="O171" s="82"/>
      <c r="P171" s="82"/>
    </row>
    <row r="172" spans="1:16" ht="24">
      <c r="A172" s="42" t="s">
        <v>67</v>
      </c>
      <c r="B172" s="106"/>
      <c r="C172" s="106"/>
      <c r="D172" s="83"/>
      <c r="E172" s="83"/>
      <c r="F172" s="42"/>
      <c r="G172" s="83"/>
      <c r="H172" s="83"/>
      <c r="I172" s="83"/>
      <c r="J172" s="42"/>
      <c r="K172" s="42"/>
      <c r="L172" s="100"/>
      <c r="M172" s="81"/>
      <c r="N172" s="113"/>
      <c r="O172" s="82"/>
      <c r="P172" s="113"/>
    </row>
    <row r="173" spans="1:16" ht="24">
      <c r="A173" s="42" t="s">
        <v>68</v>
      </c>
      <c r="B173" s="106"/>
      <c r="C173" s="106"/>
      <c r="D173" s="83"/>
      <c r="E173" s="83"/>
      <c r="F173" s="42"/>
      <c r="G173" s="83"/>
      <c r="H173" s="83"/>
      <c r="I173" s="83"/>
      <c r="J173" s="42"/>
      <c r="K173" s="42"/>
      <c r="L173" s="100"/>
      <c r="M173" s="81"/>
      <c r="N173" s="113"/>
      <c r="O173" s="82"/>
      <c r="P173" s="113"/>
    </row>
    <row r="174" spans="1:16" ht="24">
      <c r="A174" s="84" t="s">
        <v>23</v>
      </c>
      <c r="B174" s="108">
        <f>SUM(B160:B173)</f>
        <v>22</v>
      </c>
      <c r="C174" s="108">
        <f>SUM(C160:C173)</f>
        <v>0</v>
      </c>
      <c r="D174" s="85">
        <f>SUM(D160:D173)</f>
        <v>0</v>
      </c>
      <c r="E174" s="85">
        <f>SUM(E160:E173)</f>
        <v>0</v>
      </c>
      <c r="F174" s="86">
        <f t="shared" si="12"/>
        <v>0</v>
      </c>
      <c r="G174" s="85">
        <f>SUM(G160:G173)</f>
        <v>42</v>
      </c>
      <c r="H174" s="85">
        <f>SUM(H160:H173)</f>
        <v>0</v>
      </c>
      <c r="I174" s="85">
        <f>SUM(I160:I173)</f>
        <v>0</v>
      </c>
      <c r="J174" s="86">
        <f t="shared" si="13"/>
        <v>42</v>
      </c>
      <c r="K174" s="86">
        <f t="shared" si="14"/>
        <v>42</v>
      </c>
      <c r="L174" s="85">
        <f>SUM(L160:L173)</f>
        <v>0</v>
      </c>
      <c r="M174" s="89" t="s">
        <v>82</v>
      </c>
      <c r="N174" s="87">
        <f>SUM(N160:N173)</f>
        <v>0</v>
      </c>
      <c r="O174" s="88" t="e">
        <f t="shared" si="15"/>
        <v>#DIV/0!</v>
      </c>
      <c r="P174" s="87">
        <f>SUM(P160:P173)/8</f>
        <v>0</v>
      </c>
    </row>
    <row r="175" spans="1:16" ht="24">
      <c r="A175" s="95"/>
      <c r="B175" s="148"/>
      <c r="C175" s="148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</row>
    <row r="176" spans="1:16" ht="24">
      <c r="A176" s="208" t="s">
        <v>88</v>
      </c>
      <c r="B176" s="209" t="s">
        <v>20</v>
      </c>
      <c r="C176" s="210" t="s">
        <v>40</v>
      </c>
      <c r="D176" s="211"/>
      <c r="E176" s="211"/>
      <c r="F176" s="212"/>
      <c r="G176" s="210" t="s">
        <v>41</v>
      </c>
      <c r="H176" s="211"/>
      <c r="I176" s="211"/>
      <c r="J176" s="212"/>
      <c r="K176" s="213" t="s">
        <v>42</v>
      </c>
      <c r="L176" s="213" t="s">
        <v>43</v>
      </c>
      <c r="M176" s="213" t="s">
        <v>44</v>
      </c>
      <c r="N176" s="213" t="s">
        <v>45</v>
      </c>
      <c r="O176" s="213" t="s">
        <v>46</v>
      </c>
      <c r="P176" s="205" t="s">
        <v>21</v>
      </c>
    </row>
    <row r="177" spans="1:16">
      <c r="A177" s="208"/>
      <c r="B177" s="209"/>
      <c r="C177" s="205" t="s">
        <v>47</v>
      </c>
      <c r="D177" s="205" t="s">
        <v>48</v>
      </c>
      <c r="E177" s="205" t="s">
        <v>49</v>
      </c>
      <c r="F177" s="205" t="s">
        <v>50</v>
      </c>
      <c r="G177" s="205" t="s">
        <v>51</v>
      </c>
      <c r="H177" s="205" t="s">
        <v>52</v>
      </c>
      <c r="I177" s="205" t="s">
        <v>49</v>
      </c>
      <c r="J177" s="205" t="s">
        <v>53</v>
      </c>
      <c r="K177" s="214"/>
      <c r="L177" s="214"/>
      <c r="M177" s="214"/>
      <c r="N177" s="214"/>
      <c r="O177" s="214"/>
      <c r="P177" s="206"/>
    </row>
    <row r="178" spans="1:16">
      <c r="A178" s="208"/>
      <c r="B178" s="209"/>
      <c r="C178" s="206"/>
      <c r="D178" s="206"/>
      <c r="E178" s="206"/>
      <c r="F178" s="206"/>
      <c r="G178" s="206"/>
      <c r="H178" s="206"/>
      <c r="I178" s="206"/>
      <c r="J178" s="206"/>
      <c r="K178" s="214"/>
      <c r="L178" s="214"/>
      <c r="M178" s="214"/>
      <c r="N178" s="214"/>
      <c r="O178" s="214"/>
      <c r="P178" s="206"/>
    </row>
    <row r="179" spans="1:16">
      <c r="A179" s="208"/>
      <c r="B179" s="209"/>
      <c r="C179" s="207"/>
      <c r="D179" s="207"/>
      <c r="E179" s="207"/>
      <c r="F179" s="207"/>
      <c r="G179" s="207"/>
      <c r="H179" s="207"/>
      <c r="I179" s="207"/>
      <c r="J179" s="207"/>
      <c r="K179" s="215"/>
      <c r="L179" s="215"/>
      <c r="M179" s="215"/>
      <c r="N179" s="215"/>
      <c r="O179" s="215"/>
      <c r="P179" s="207"/>
    </row>
    <row r="180" spans="1:16" ht="24">
      <c r="A180" s="42" t="s">
        <v>54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1"/>
      <c r="M180" s="81"/>
      <c r="N180" s="81"/>
      <c r="O180" s="81"/>
      <c r="P180" s="81"/>
    </row>
    <row r="181" spans="1:16" ht="24">
      <c r="A181" s="42" t="s">
        <v>55</v>
      </c>
      <c r="B181" s="105">
        <v>0</v>
      </c>
      <c r="C181" s="42">
        <v>0</v>
      </c>
      <c r="D181" s="42">
        <v>0</v>
      </c>
      <c r="E181" s="42">
        <v>0</v>
      </c>
      <c r="F181" s="42">
        <f>C181+D181+E181</f>
        <v>0</v>
      </c>
      <c r="G181" s="42">
        <v>0</v>
      </c>
      <c r="H181" s="42">
        <v>0</v>
      </c>
      <c r="I181" s="42">
        <v>0</v>
      </c>
      <c r="J181" s="42">
        <f>G181-H181-I181</f>
        <v>0</v>
      </c>
      <c r="K181" s="42">
        <f>F181+J181</f>
        <v>0</v>
      </c>
      <c r="L181" s="81">
        <v>0</v>
      </c>
      <c r="M181" s="81" t="s">
        <v>82</v>
      </c>
      <c r="N181" s="91">
        <f>O181*L181</f>
        <v>0</v>
      </c>
      <c r="O181" s="81">
        <v>0</v>
      </c>
      <c r="P181" s="81">
        <v>0</v>
      </c>
    </row>
    <row r="182" spans="1:16" ht="24">
      <c r="A182" s="42" t="s">
        <v>56</v>
      </c>
      <c r="B182" s="105"/>
      <c r="C182" s="42"/>
      <c r="D182" s="42"/>
      <c r="E182" s="42"/>
      <c r="F182" s="42"/>
      <c r="G182" s="42"/>
      <c r="H182" s="42"/>
      <c r="I182" s="42"/>
      <c r="J182" s="42"/>
      <c r="K182" s="42"/>
      <c r="L182" s="81"/>
      <c r="M182" s="81"/>
      <c r="N182" s="81">
        <f t="shared" ref="N182:N194" si="16">O182*L182</f>
        <v>0</v>
      </c>
      <c r="O182" s="81"/>
      <c r="P182" s="81"/>
    </row>
    <row r="183" spans="1:16" ht="24">
      <c r="A183" s="42" t="s">
        <v>57</v>
      </c>
      <c r="B183" s="105"/>
      <c r="C183" s="42"/>
      <c r="D183" s="42"/>
      <c r="E183" s="42"/>
      <c r="F183" s="42"/>
      <c r="G183" s="42"/>
      <c r="H183" s="42"/>
      <c r="I183" s="42"/>
      <c r="J183" s="42"/>
      <c r="K183" s="42"/>
      <c r="L183" s="81"/>
      <c r="M183" s="81"/>
      <c r="N183" s="81">
        <f t="shared" si="16"/>
        <v>0</v>
      </c>
      <c r="O183" s="81"/>
      <c r="P183" s="81"/>
    </row>
    <row r="184" spans="1:16" ht="24">
      <c r="A184" s="42" t="s">
        <v>58</v>
      </c>
      <c r="B184" s="105">
        <v>0</v>
      </c>
      <c r="C184" s="42">
        <v>0</v>
      </c>
      <c r="D184" s="42">
        <v>0</v>
      </c>
      <c r="E184" s="42">
        <v>0</v>
      </c>
      <c r="F184" s="42">
        <f t="shared" ref="F184:F195" si="17">C184+D184+E184</f>
        <v>0</v>
      </c>
      <c r="G184" s="42">
        <v>0</v>
      </c>
      <c r="H184" s="42">
        <v>0</v>
      </c>
      <c r="I184" s="42">
        <v>0</v>
      </c>
      <c r="J184" s="42">
        <f t="shared" ref="J184:J195" si="18">G184-H184-I184</f>
        <v>0</v>
      </c>
      <c r="K184" s="42">
        <f t="shared" ref="K184:K195" si="19">F184+J184</f>
        <v>0</v>
      </c>
      <c r="L184" s="81">
        <v>0</v>
      </c>
      <c r="M184" s="81" t="s">
        <v>82</v>
      </c>
      <c r="N184" s="81">
        <f t="shared" si="16"/>
        <v>0</v>
      </c>
      <c r="O184" s="81">
        <v>0</v>
      </c>
      <c r="P184" s="81">
        <v>0</v>
      </c>
    </row>
    <row r="185" spans="1:16" ht="24">
      <c r="A185" s="42" t="s">
        <v>59</v>
      </c>
      <c r="B185" s="105">
        <v>0</v>
      </c>
      <c r="C185" s="42">
        <v>0</v>
      </c>
      <c r="D185" s="42">
        <v>0</v>
      </c>
      <c r="E185" s="42">
        <v>0</v>
      </c>
      <c r="F185" s="42">
        <f t="shared" si="17"/>
        <v>0</v>
      </c>
      <c r="G185" s="42">
        <v>0</v>
      </c>
      <c r="H185" s="42">
        <v>0</v>
      </c>
      <c r="I185" s="42">
        <v>0</v>
      </c>
      <c r="J185" s="42">
        <f t="shared" si="18"/>
        <v>0</v>
      </c>
      <c r="K185" s="42">
        <f t="shared" si="19"/>
        <v>0</v>
      </c>
      <c r="L185" s="81">
        <v>0</v>
      </c>
      <c r="M185" s="81" t="s">
        <v>82</v>
      </c>
      <c r="N185" s="91">
        <f t="shared" si="16"/>
        <v>0</v>
      </c>
      <c r="O185" s="81">
        <v>0</v>
      </c>
      <c r="P185" s="81">
        <v>0</v>
      </c>
    </row>
    <row r="186" spans="1:16" ht="24">
      <c r="A186" s="42" t="s">
        <v>60</v>
      </c>
      <c r="B186" s="105">
        <v>0</v>
      </c>
      <c r="C186" s="42">
        <v>0</v>
      </c>
      <c r="D186" s="42">
        <v>0</v>
      </c>
      <c r="E186" s="42">
        <v>0</v>
      </c>
      <c r="F186" s="42">
        <f t="shared" si="17"/>
        <v>0</v>
      </c>
      <c r="G186" s="42">
        <v>0</v>
      </c>
      <c r="H186" s="42">
        <v>0</v>
      </c>
      <c r="I186" s="42">
        <v>0</v>
      </c>
      <c r="J186" s="42">
        <f t="shared" si="18"/>
        <v>0</v>
      </c>
      <c r="K186" s="42">
        <f t="shared" si="19"/>
        <v>0</v>
      </c>
      <c r="L186" s="81">
        <v>0</v>
      </c>
      <c r="M186" s="81" t="s">
        <v>82</v>
      </c>
      <c r="N186" s="81">
        <f t="shared" si="16"/>
        <v>0</v>
      </c>
      <c r="O186" s="81">
        <v>0</v>
      </c>
      <c r="P186" s="81">
        <v>0</v>
      </c>
    </row>
    <row r="187" spans="1:16" ht="24">
      <c r="A187" s="42" t="s">
        <v>61</v>
      </c>
      <c r="B187" s="105">
        <v>0</v>
      </c>
      <c r="C187" s="42">
        <v>0</v>
      </c>
      <c r="D187" s="42">
        <v>0</v>
      </c>
      <c r="E187" s="42">
        <v>0</v>
      </c>
      <c r="F187" s="42">
        <f t="shared" si="17"/>
        <v>0</v>
      </c>
      <c r="G187" s="42">
        <v>3</v>
      </c>
      <c r="H187" s="42">
        <v>3</v>
      </c>
      <c r="I187" s="42">
        <v>0</v>
      </c>
      <c r="J187" s="42">
        <f t="shared" si="18"/>
        <v>0</v>
      </c>
      <c r="K187" s="42">
        <f t="shared" si="19"/>
        <v>0</v>
      </c>
      <c r="L187" s="81">
        <v>0</v>
      </c>
      <c r="M187" s="81" t="s">
        <v>82</v>
      </c>
      <c r="N187" s="81">
        <f t="shared" si="16"/>
        <v>0</v>
      </c>
      <c r="O187" s="81">
        <v>0</v>
      </c>
      <c r="P187" s="81">
        <v>0</v>
      </c>
    </row>
    <row r="188" spans="1:16" ht="24">
      <c r="A188" s="42" t="s">
        <v>62</v>
      </c>
      <c r="B188" s="105">
        <v>0</v>
      </c>
      <c r="C188" s="42">
        <v>0</v>
      </c>
      <c r="D188" s="42">
        <v>0</v>
      </c>
      <c r="E188" s="42">
        <v>0</v>
      </c>
      <c r="F188" s="42">
        <f t="shared" si="17"/>
        <v>0</v>
      </c>
      <c r="G188" s="42">
        <v>9</v>
      </c>
      <c r="H188" s="42">
        <v>9</v>
      </c>
      <c r="I188" s="42">
        <v>0</v>
      </c>
      <c r="J188" s="42">
        <f t="shared" si="18"/>
        <v>0</v>
      </c>
      <c r="K188" s="42">
        <f t="shared" si="19"/>
        <v>0</v>
      </c>
      <c r="L188" s="81">
        <v>0</v>
      </c>
      <c r="M188" s="81" t="s">
        <v>82</v>
      </c>
      <c r="N188" s="91">
        <f t="shared" si="16"/>
        <v>0</v>
      </c>
      <c r="O188" s="81">
        <v>0</v>
      </c>
      <c r="P188" s="81">
        <v>0</v>
      </c>
    </row>
    <row r="189" spans="1:16" ht="24">
      <c r="A189" s="42" t="s">
        <v>63</v>
      </c>
      <c r="B189" s="105">
        <v>0</v>
      </c>
      <c r="C189" s="42">
        <v>0</v>
      </c>
      <c r="D189" s="42">
        <v>0</v>
      </c>
      <c r="E189" s="42">
        <v>0</v>
      </c>
      <c r="F189" s="42">
        <f t="shared" si="17"/>
        <v>0</v>
      </c>
      <c r="G189" s="42">
        <v>0</v>
      </c>
      <c r="H189" s="42">
        <v>0</v>
      </c>
      <c r="I189" s="42">
        <v>0</v>
      </c>
      <c r="J189" s="42">
        <f t="shared" si="18"/>
        <v>0</v>
      </c>
      <c r="K189" s="42">
        <f t="shared" si="19"/>
        <v>0</v>
      </c>
      <c r="L189" s="81">
        <v>0</v>
      </c>
      <c r="M189" s="81" t="s">
        <v>82</v>
      </c>
      <c r="N189" s="91">
        <f t="shared" si="16"/>
        <v>0</v>
      </c>
      <c r="O189" s="81">
        <v>0</v>
      </c>
      <c r="P189" s="81">
        <v>0</v>
      </c>
    </row>
    <row r="190" spans="1:16" ht="24">
      <c r="A190" s="42" t="s">
        <v>64</v>
      </c>
      <c r="B190" s="105">
        <v>0</v>
      </c>
      <c r="C190" s="42">
        <v>0</v>
      </c>
      <c r="D190" s="42">
        <v>0</v>
      </c>
      <c r="E190" s="42">
        <v>0</v>
      </c>
      <c r="F190" s="42">
        <f t="shared" si="17"/>
        <v>0</v>
      </c>
      <c r="G190" s="42">
        <v>0</v>
      </c>
      <c r="H190" s="42">
        <v>0</v>
      </c>
      <c r="I190" s="42">
        <v>0</v>
      </c>
      <c r="J190" s="42">
        <f t="shared" si="18"/>
        <v>0</v>
      </c>
      <c r="K190" s="42">
        <f t="shared" si="19"/>
        <v>0</v>
      </c>
      <c r="L190" s="81">
        <v>0</v>
      </c>
      <c r="M190" s="81" t="s">
        <v>82</v>
      </c>
      <c r="N190" s="81">
        <f t="shared" si="16"/>
        <v>0</v>
      </c>
      <c r="O190" s="81">
        <v>0</v>
      </c>
      <c r="P190" s="81">
        <v>0</v>
      </c>
    </row>
    <row r="191" spans="1:16" ht="24">
      <c r="A191" s="42" t="s">
        <v>65</v>
      </c>
      <c r="B191" s="105"/>
      <c r="C191" s="105"/>
      <c r="D191" s="42"/>
      <c r="E191" s="42"/>
      <c r="F191" s="42"/>
      <c r="G191" s="42"/>
      <c r="H191" s="42"/>
      <c r="I191" s="42"/>
      <c r="J191" s="42"/>
      <c r="K191" s="42"/>
      <c r="L191" s="81"/>
      <c r="M191" s="81"/>
      <c r="N191" s="81">
        <f t="shared" si="16"/>
        <v>0</v>
      </c>
      <c r="O191" s="81"/>
      <c r="P191" s="81"/>
    </row>
    <row r="192" spans="1:16" ht="24">
      <c r="A192" s="42" t="s">
        <v>66</v>
      </c>
      <c r="B192" s="105"/>
      <c r="C192" s="105"/>
      <c r="D192" s="42"/>
      <c r="E192" s="42"/>
      <c r="F192" s="42"/>
      <c r="G192" s="42"/>
      <c r="H192" s="42"/>
      <c r="I192" s="42"/>
      <c r="J192" s="42"/>
      <c r="K192" s="42"/>
      <c r="L192" s="81"/>
      <c r="M192" s="81"/>
      <c r="N192" s="81">
        <f t="shared" si="16"/>
        <v>0</v>
      </c>
      <c r="O192" s="81"/>
      <c r="P192" s="81"/>
    </row>
    <row r="193" spans="1:16" ht="24">
      <c r="A193" s="42" t="s">
        <v>67</v>
      </c>
      <c r="B193" s="106"/>
      <c r="C193" s="106"/>
      <c r="D193" s="42"/>
      <c r="E193" s="42"/>
      <c r="F193" s="42"/>
      <c r="G193" s="83"/>
      <c r="H193" s="42"/>
      <c r="I193" s="42"/>
      <c r="J193" s="42"/>
      <c r="K193" s="42"/>
      <c r="L193" s="81"/>
      <c r="M193" s="100"/>
      <c r="N193" s="81">
        <f t="shared" si="16"/>
        <v>0</v>
      </c>
      <c r="O193" s="81"/>
      <c r="P193" s="81"/>
    </row>
    <row r="194" spans="1:16" ht="24">
      <c r="A194" s="42" t="s">
        <v>68</v>
      </c>
      <c r="B194" s="106"/>
      <c r="C194" s="106"/>
      <c r="D194" s="42"/>
      <c r="E194" s="42"/>
      <c r="F194" s="42"/>
      <c r="G194" s="83"/>
      <c r="H194" s="42"/>
      <c r="I194" s="42"/>
      <c r="J194" s="42"/>
      <c r="K194" s="42"/>
      <c r="L194" s="81"/>
      <c r="M194" s="100"/>
      <c r="N194" s="81">
        <f t="shared" si="16"/>
        <v>0</v>
      </c>
      <c r="O194" s="81"/>
      <c r="P194" s="81"/>
    </row>
    <row r="195" spans="1:16" ht="24">
      <c r="A195" s="84" t="s">
        <v>23</v>
      </c>
      <c r="B195" s="108">
        <f>SUM(B181:B194)</f>
        <v>0</v>
      </c>
      <c r="C195" s="108">
        <f>SUM(C181:C194)</f>
        <v>0</v>
      </c>
      <c r="D195" s="85">
        <f>SUM(D181:D194)</f>
        <v>0</v>
      </c>
      <c r="E195" s="85">
        <f>SUM(E181:E194)</f>
        <v>0</v>
      </c>
      <c r="F195" s="86">
        <f t="shared" si="17"/>
        <v>0</v>
      </c>
      <c r="G195" s="85">
        <f>SUM(G181:G194)</f>
        <v>12</v>
      </c>
      <c r="H195" s="85">
        <f>SUM(H181:H194)</f>
        <v>12</v>
      </c>
      <c r="I195" s="85">
        <f>SUM(I181:I194)</f>
        <v>0</v>
      </c>
      <c r="J195" s="86">
        <f t="shared" si="18"/>
        <v>0</v>
      </c>
      <c r="K195" s="86">
        <f t="shared" si="19"/>
        <v>0</v>
      </c>
      <c r="L195" s="85">
        <f>SUM(L181:L194)</f>
        <v>0</v>
      </c>
      <c r="M195" s="89" t="s">
        <v>82</v>
      </c>
      <c r="N195" s="92">
        <f>SUM(N181:N194)</f>
        <v>0</v>
      </c>
      <c r="O195" s="89" t="e">
        <f t="shared" ref="O195" si="20">N195/L195</f>
        <v>#DIV/0!</v>
      </c>
      <c r="P195" s="85">
        <f>SUM(P181:P194)/8</f>
        <v>0</v>
      </c>
    </row>
    <row r="196" spans="1:16" ht="17.2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</row>
    <row r="197" spans="1:16" ht="24">
      <c r="A197" s="208" t="s">
        <v>110</v>
      </c>
      <c r="B197" s="209" t="s">
        <v>20</v>
      </c>
      <c r="C197" s="210" t="s">
        <v>40</v>
      </c>
      <c r="D197" s="211"/>
      <c r="E197" s="211"/>
      <c r="F197" s="212"/>
      <c r="G197" s="210" t="s">
        <v>41</v>
      </c>
      <c r="H197" s="211"/>
      <c r="I197" s="211"/>
      <c r="J197" s="212"/>
      <c r="K197" s="213" t="s">
        <v>42</v>
      </c>
      <c r="L197" s="213" t="s">
        <v>43</v>
      </c>
      <c r="M197" s="213" t="s">
        <v>44</v>
      </c>
      <c r="N197" s="213" t="s">
        <v>45</v>
      </c>
      <c r="O197" s="213" t="s">
        <v>46</v>
      </c>
      <c r="P197" s="205" t="s">
        <v>21</v>
      </c>
    </row>
    <row r="198" spans="1:16">
      <c r="A198" s="208"/>
      <c r="B198" s="209"/>
      <c r="C198" s="205" t="s">
        <v>47</v>
      </c>
      <c r="D198" s="205" t="s">
        <v>48</v>
      </c>
      <c r="E198" s="205" t="s">
        <v>49</v>
      </c>
      <c r="F198" s="205" t="s">
        <v>50</v>
      </c>
      <c r="G198" s="205" t="s">
        <v>51</v>
      </c>
      <c r="H198" s="205" t="s">
        <v>52</v>
      </c>
      <c r="I198" s="205" t="s">
        <v>49</v>
      </c>
      <c r="J198" s="205" t="s">
        <v>53</v>
      </c>
      <c r="K198" s="214"/>
      <c r="L198" s="214"/>
      <c r="M198" s="214"/>
      <c r="N198" s="214"/>
      <c r="O198" s="214"/>
      <c r="P198" s="206"/>
    </row>
    <row r="199" spans="1:16">
      <c r="A199" s="208"/>
      <c r="B199" s="209"/>
      <c r="C199" s="206"/>
      <c r="D199" s="206"/>
      <c r="E199" s="206"/>
      <c r="F199" s="206"/>
      <c r="G199" s="206"/>
      <c r="H199" s="206"/>
      <c r="I199" s="206"/>
      <c r="J199" s="206"/>
      <c r="K199" s="214"/>
      <c r="L199" s="214"/>
      <c r="M199" s="214"/>
      <c r="N199" s="214"/>
      <c r="O199" s="214"/>
      <c r="P199" s="206"/>
    </row>
    <row r="200" spans="1:16">
      <c r="A200" s="208"/>
      <c r="B200" s="209"/>
      <c r="C200" s="207"/>
      <c r="D200" s="207"/>
      <c r="E200" s="207"/>
      <c r="F200" s="207"/>
      <c r="G200" s="207"/>
      <c r="H200" s="207"/>
      <c r="I200" s="207"/>
      <c r="J200" s="207"/>
      <c r="K200" s="215"/>
      <c r="L200" s="215"/>
      <c r="M200" s="215"/>
      <c r="N200" s="215"/>
      <c r="O200" s="215"/>
      <c r="P200" s="207"/>
    </row>
    <row r="201" spans="1:16" ht="24">
      <c r="A201" s="42" t="s">
        <v>54</v>
      </c>
      <c r="B201" s="42">
        <v>0</v>
      </c>
      <c r="C201" s="42">
        <v>0</v>
      </c>
      <c r="D201" s="42">
        <v>0</v>
      </c>
      <c r="E201" s="42">
        <v>0</v>
      </c>
      <c r="F201" s="42">
        <f>C201+D201+E201</f>
        <v>0</v>
      </c>
      <c r="G201" s="42">
        <v>0</v>
      </c>
      <c r="H201" s="42">
        <v>0</v>
      </c>
      <c r="I201" s="42">
        <v>0</v>
      </c>
      <c r="J201" s="42">
        <f>G201-H201-I201</f>
        <v>0</v>
      </c>
      <c r="K201" s="42">
        <f>F201+J201</f>
        <v>0</v>
      </c>
      <c r="L201" s="81">
        <v>0</v>
      </c>
      <c r="M201" s="81" t="s">
        <v>82</v>
      </c>
      <c r="N201" s="82">
        <v>0</v>
      </c>
      <c r="O201" s="82" t="e">
        <f>N201/L201</f>
        <v>#DIV/0!</v>
      </c>
      <c r="P201" s="82">
        <v>0</v>
      </c>
    </row>
    <row r="202" spans="1:16" ht="24">
      <c r="A202" s="42" t="s">
        <v>55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81"/>
      <c r="M202" s="81"/>
      <c r="N202" s="82"/>
      <c r="O202" s="82"/>
      <c r="P202" s="82"/>
    </row>
    <row r="203" spans="1:16" ht="24">
      <c r="A203" s="42" t="s">
        <v>56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81"/>
      <c r="M203" s="81"/>
      <c r="N203" s="82"/>
      <c r="O203" s="82"/>
      <c r="P203" s="82"/>
    </row>
    <row r="204" spans="1:16" ht="24">
      <c r="A204" s="42" t="s">
        <v>57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1"/>
      <c r="M204" s="81"/>
      <c r="N204" s="82"/>
      <c r="O204" s="82"/>
      <c r="P204" s="82"/>
    </row>
    <row r="205" spans="1:16" ht="24">
      <c r="A205" s="42" t="s">
        <v>58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1"/>
      <c r="M205" s="81"/>
      <c r="N205" s="82"/>
      <c r="O205" s="82"/>
      <c r="P205" s="82"/>
    </row>
    <row r="206" spans="1:16" ht="24">
      <c r="A206" s="42" t="s">
        <v>59</v>
      </c>
      <c r="B206" s="42">
        <v>0</v>
      </c>
      <c r="C206" s="42">
        <v>0</v>
      </c>
      <c r="D206" s="42">
        <v>0</v>
      </c>
      <c r="E206" s="42">
        <v>0</v>
      </c>
      <c r="F206" s="42">
        <f>C206+D206+E206</f>
        <v>0</v>
      </c>
      <c r="G206" s="42">
        <v>0</v>
      </c>
      <c r="H206" s="42">
        <v>0</v>
      </c>
      <c r="I206" s="42">
        <v>0</v>
      </c>
      <c r="J206" s="42">
        <f t="shared" ref="J206:J216" si="21">G206-H206-I206</f>
        <v>0</v>
      </c>
      <c r="K206" s="42">
        <f t="shared" ref="K206:K216" si="22">F206+J206</f>
        <v>0</v>
      </c>
      <c r="L206" s="81">
        <v>0</v>
      </c>
      <c r="M206" s="81" t="s">
        <v>82</v>
      </c>
      <c r="N206" s="82">
        <v>0</v>
      </c>
      <c r="O206" s="82" t="e">
        <f>N206/L206</f>
        <v>#DIV/0!</v>
      </c>
      <c r="P206" s="82">
        <v>0</v>
      </c>
    </row>
    <row r="207" spans="1:16" ht="24">
      <c r="A207" s="42" t="s">
        <v>60</v>
      </c>
      <c r="B207" s="42">
        <v>0</v>
      </c>
      <c r="C207" s="42">
        <v>0</v>
      </c>
      <c r="D207" s="42">
        <v>0</v>
      </c>
      <c r="E207" s="42">
        <v>0</v>
      </c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f t="shared" si="21"/>
        <v>0</v>
      </c>
      <c r="K207" s="42">
        <f t="shared" si="22"/>
        <v>0</v>
      </c>
      <c r="L207" s="81">
        <v>0</v>
      </c>
      <c r="M207" s="81" t="s">
        <v>82</v>
      </c>
      <c r="N207" s="82">
        <v>0</v>
      </c>
      <c r="O207" s="82" t="e">
        <f>N207/L207</f>
        <v>#DIV/0!</v>
      </c>
      <c r="P207" s="82">
        <v>0</v>
      </c>
    </row>
    <row r="208" spans="1:16" ht="24">
      <c r="A208" s="42" t="s">
        <v>61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81"/>
      <c r="M208" s="81"/>
      <c r="N208" s="82"/>
      <c r="O208" s="82"/>
      <c r="P208" s="82"/>
    </row>
    <row r="209" spans="1:16" ht="24">
      <c r="A209" s="42" t="s">
        <v>62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1"/>
      <c r="M209" s="81"/>
      <c r="N209" s="82"/>
      <c r="O209" s="82"/>
      <c r="P209" s="82"/>
    </row>
    <row r="210" spans="1:16" ht="24">
      <c r="A210" s="42" t="s">
        <v>63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1"/>
      <c r="M210" s="81"/>
      <c r="N210" s="82"/>
      <c r="O210" s="82"/>
      <c r="P210" s="82"/>
    </row>
    <row r="211" spans="1:16" ht="24">
      <c r="A211" s="42" t="s">
        <v>64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 t="shared" si="21"/>
        <v>0</v>
      </c>
      <c r="K211" s="42">
        <f t="shared" si="22"/>
        <v>0</v>
      </c>
      <c r="L211" s="81">
        <v>0</v>
      </c>
      <c r="M211" s="81" t="s">
        <v>82</v>
      </c>
      <c r="N211" s="82">
        <v>0</v>
      </c>
      <c r="O211" s="82" t="e">
        <f>N211/L211</f>
        <v>#DIV/0!</v>
      </c>
      <c r="P211" s="82">
        <v>0</v>
      </c>
    </row>
    <row r="212" spans="1:16" ht="24">
      <c r="A212" s="42" t="s">
        <v>65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1"/>
      <c r="M212" s="81"/>
      <c r="N212" s="82"/>
      <c r="O212" s="82"/>
      <c r="P212" s="82"/>
    </row>
    <row r="213" spans="1:16" ht="24">
      <c r="A213" s="42" t="s">
        <v>66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1"/>
      <c r="M213" s="81"/>
      <c r="N213" s="82"/>
      <c r="O213" s="82"/>
      <c r="P213" s="82"/>
    </row>
    <row r="214" spans="1:16" ht="24">
      <c r="A214" s="42" t="s">
        <v>67</v>
      </c>
      <c r="B214" s="83"/>
      <c r="C214" s="83"/>
      <c r="D214" s="42"/>
      <c r="E214" s="42"/>
      <c r="F214" s="42"/>
      <c r="G214" s="42"/>
      <c r="H214" s="42"/>
      <c r="I214" s="42"/>
      <c r="J214" s="42"/>
      <c r="K214" s="42"/>
      <c r="L214" s="81"/>
      <c r="M214" s="81"/>
      <c r="N214" s="82"/>
      <c r="O214" s="82"/>
      <c r="P214" s="82"/>
    </row>
    <row r="215" spans="1:16" ht="24">
      <c r="A215" s="84" t="s">
        <v>23</v>
      </c>
      <c r="B215" s="85">
        <f>SUM(B201:B214)</f>
        <v>0</v>
      </c>
      <c r="C215" s="85">
        <f>SUM(C201:C214)</f>
        <v>0</v>
      </c>
      <c r="D215" s="85">
        <f>SUM(D201:D214)</f>
        <v>0</v>
      </c>
      <c r="E215" s="85">
        <f>SUM(E201:E214)</f>
        <v>0</v>
      </c>
      <c r="F215" s="86">
        <f>C215+D215+E215</f>
        <v>0</v>
      </c>
      <c r="G215" s="86">
        <f>SUM(G201:G214)</f>
        <v>0</v>
      </c>
      <c r="H215" s="85">
        <f>SUM(H201:H214)</f>
        <v>0</v>
      </c>
      <c r="I215" s="85">
        <f>SUM(I201:I214)</f>
        <v>0</v>
      </c>
      <c r="J215" s="86">
        <f t="shared" si="21"/>
        <v>0</v>
      </c>
      <c r="K215" s="86">
        <f t="shared" si="22"/>
        <v>0</v>
      </c>
      <c r="L215" s="85">
        <f>SUM(L201:L214)</f>
        <v>0</v>
      </c>
      <c r="M215" s="89" t="s">
        <v>82</v>
      </c>
      <c r="N215" s="87">
        <f>SUM(N201:N214)</f>
        <v>0</v>
      </c>
      <c r="O215" s="88" t="e">
        <f>N215/L215</f>
        <v>#DIV/0!</v>
      </c>
      <c r="P215" s="87">
        <f>SUM(P201:P214)/4</f>
        <v>0</v>
      </c>
    </row>
    <row r="216" spans="1:16" ht="24">
      <c r="A216" s="31"/>
      <c r="B216" s="31"/>
      <c r="C216" s="31"/>
      <c r="D216" s="31"/>
      <c r="E216" s="31"/>
      <c r="F216" s="31"/>
      <c r="G216" s="31"/>
      <c r="H216" s="31"/>
      <c r="I216" s="31"/>
      <c r="J216" s="149">
        <f t="shared" si="21"/>
        <v>0</v>
      </c>
      <c r="K216" s="149">
        <f t="shared" si="22"/>
        <v>0</v>
      </c>
      <c r="L216" s="31"/>
      <c r="M216" s="31"/>
      <c r="N216" s="31"/>
      <c r="O216" s="31"/>
      <c r="P216" s="31"/>
    </row>
    <row r="217" spans="1:16" ht="24">
      <c r="A217" s="208" t="s">
        <v>19</v>
      </c>
      <c r="B217" s="209" t="s">
        <v>20</v>
      </c>
      <c r="C217" s="210" t="s">
        <v>40</v>
      </c>
      <c r="D217" s="211"/>
      <c r="E217" s="211"/>
      <c r="F217" s="212"/>
      <c r="G217" s="210" t="s">
        <v>41</v>
      </c>
      <c r="H217" s="211"/>
      <c r="I217" s="211"/>
      <c r="J217" s="212"/>
      <c r="K217" s="213" t="s">
        <v>42</v>
      </c>
      <c r="L217" s="213" t="s">
        <v>43</v>
      </c>
      <c r="M217" s="213" t="s">
        <v>44</v>
      </c>
      <c r="N217" s="213" t="s">
        <v>45</v>
      </c>
      <c r="O217" s="213" t="s">
        <v>46</v>
      </c>
      <c r="P217" s="205" t="s">
        <v>21</v>
      </c>
    </row>
    <row r="218" spans="1:16">
      <c r="A218" s="208"/>
      <c r="B218" s="209"/>
      <c r="C218" s="205" t="s">
        <v>47</v>
      </c>
      <c r="D218" s="205" t="s">
        <v>48</v>
      </c>
      <c r="E218" s="205" t="s">
        <v>49</v>
      </c>
      <c r="F218" s="205" t="s">
        <v>50</v>
      </c>
      <c r="G218" s="205" t="s">
        <v>51</v>
      </c>
      <c r="H218" s="205" t="s">
        <v>52</v>
      </c>
      <c r="I218" s="205" t="s">
        <v>49</v>
      </c>
      <c r="J218" s="205" t="s">
        <v>53</v>
      </c>
      <c r="K218" s="214"/>
      <c r="L218" s="214"/>
      <c r="M218" s="214"/>
      <c r="N218" s="214"/>
      <c r="O218" s="214"/>
      <c r="P218" s="206"/>
    </row>
    <row r="219" spans="1:16">
      <c r="A219" s="208"/>
      <c r="B219" s="209"/>
      <c r="C219" s="206"/>
      <c r="D219" s="206"/>
      <c r="E219" s="206"/>
      <c r="F219" s="206"/>
      <c r="G219" s="206"/>
      <c r="H219" s="206"/>
      <c r="I219" s="206"/>
      <c r="J219" s="206"/>
      <c r="K219" s="214"/>
      <c r="L219" s="214"/>
      <c r="M219" s="214"/>
      <c r="N219" s="214"/>
      <c r="O219" s="214"/>
      <c r="P219" s="206"/>
    </row>
    <row r="220" spans="1:16">
      <c r="A220" s="208"/>
      <c r="B220" s="209"/>
      <c r="C220" s="207"/>
      <c r="D220" s="207"/>
      <c r="E220" s="207"/>
      <c r="F220" s="207"/>
      <c r="G220" s="207"/>
      <c r="H220" s="207"/>
      <c r="I220" s="207"/>
      <c r="J220" s="207"/>
      <c r="K220" s="215"/>
      <c r="L220" s="215"/>
      <c r="M220" s="215"/>
      <c r="N220" s="215"/>
      <c r="O220" s="215"/>
      <c r="P220" s="207"/>
    </row>
    <row r="221" spans="1:16" ht="24">
      <c r="A221" s="42" t="s">
        <v>54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1"/>
      <c r="M221" s="81"/>
      <c r="N221" s="81"/>
      <c r="O221" s="81"/>
      <c r="P221" s="81"/>
    </row>
    <row r="222" spans="1:16" ht="24">
      <c r="A222" s="42" t="s">
        <v>55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1"/>
      <c r="M222" s="81"/>
      <c r="N222" s="81"/>
      <c r="O222" s="81"/>
      <c r="P222" s="81"/>
    </row>
    <row r="223" spans="1:16" ht="24">
      <c r="A223" s="42" t="s">
        <v>56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1"/>
      <c r="M223" s="81"/>
      <c r="N223" s="81"/>
      <c r="O223" s="81"/>
      <c r="P223" s="81"/>
    </row>
    <row r="224" spans="1:16" ht="24">
      <c r="A224" s="42" t="s">
        <v>57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1"/>
      <c r="M224" s="81"/>
      <c r="N224" s="81"/>
      <c r="O224" s="81"/>
      <c r="P224" s="81"/>
    </row>
    <row r="225" spans="1:16" ht="24">
      <c r="A225" s="42" t="s">
        <v>58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1"/>
      <c r="M225" s="81"/>
      <c r="N225" s="81"/>
      <c r="O225" s="81"/>
      <c r="P225" s="81"/>
    </row>
    <row r="226" spans="1:16" ht="24">
      <c r="A226" s="42" t="s">
        <v>59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1"/>
      <c r="M226" s="81"/>
      <c r="N226" s="81"/>
      <c r="O226" s="81"/>
      <c r="P226" s="81"/>
    </row>
    <row r="227" spans="1:16" ht="24">
      <c r="A227" s="42" t="s">
        <v>60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1"/>
      <c r="M227" s="81"/>
      <c r="N227" s="81"/>
      <c r="O227" s="81"/>
      <c r="P227" s="81"/>
    </row>
    <row r="228" spans="1:16" ht="24">
      <c r="A228" s="42" t="s">
        <v>61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1"/>
      <c r="M228" s="81"/>
      <c r="N228" s="81"/>
      <c r="O228" s="81"/>
      <c r="P228" s="81"/>
    </row>
    <row r="229" spans="1:16" ht="24">
      <c r="A229" s="42" t="s">
        <v>62</v>
      </c>
      <c r="B229" s="42">
        <v>0</v>
      </c>
      <c r="C229" s="42">
        <v>0</v>
      </c>
      <c r="D229" s="42">
        <v>0</v>
      </c>
      <c r="E229" s="42">
        <v>0</v>
      </c>
      <c r="F229" s="42">
        <f>C229+D229+E229</f>
        <v>0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0</v>
      </c>
      <c r="L229" s="81">
        <v>0</v>
      </c>
      <c r="M229" s="81" t="s">
        <v>82</v>
      </c>
      <c r="N229" s="81">
        <v>0</v>
      </c>
      <c r="O229" s="81" t="e">
        <f>N229/L229</f>
        <v>#DIV/0!</v>
      </c>
      <c r="P229" s="81">
        <v>0</v>
      </c>
    </row>
    <row r="230" spans="1:16" ht="24">
      <c r="A230" s="42" t="s">
        <v>63</v>
      </c>
      <c r="B230" s="42">
        <v>0</v>
      </c>
      <c r="C230" s="42">
        <v>0</v>
      </c>
      <c r="D230" s="42">
        <v>0</v>
      </c>
      <c r="E230" s="42">
        <v>0</v>
      </c>
      <c r="F230" s="42">
        <f t="shared" ref="F230:F235" si="23">C230+D230+E230</f>
        <v>0</v>
      </c>
      <c r="G230" s="42">
        <v>0</v>
      </c>
      <c r="H230" s="42">
        <v>0</v>
      </c>
      <c r="I230" s="42">
        <v>0</v>
      </c>
      <c r="J230" s="42">
        <f t="shared" ref="J230:J235" si="24">G230-H230-I230</f>
        <v>0</v>
      </c>
      <c r="K230" s="42">
        <f t="shared" ref="K230:K235" si="25">F230+J230</f>
        <v>0</v>
      </c>
      <c r="L230" s="81">
        <v>0</v>
      </c>
      <c r="M230" s="81" t="s">
        <v>82</v>
      </c>
      <c r="N230" s="81">
        <v>0</v>
      </c>
      <c r="O230" s="81" t="e">
        <f t="shared" ref="O230:O235" si="26">N230/L230</f>
        <v>#DIV/0!</v>
      </c>
      <c r="P230" s="81">
        <v>0</v>
      </c>
    </row>
    <row r="231" spans="1:16" ht="24">
      <c r="A231" s="42" t="s">
        <v>64</v>
      </c>
      <c r="B231" s="42">
        <v>0</v>
      </c>
      <c r="C231" s="42">
        <v>0</v>
      </c>
      <c r="D231" s="42">
        <v>0</v>
      </c>
      <c r="E231" s="42">
        <v>0</v>
      </c>
      <c r="F231" s="42">
        <f t="shared" si="23"/>
        <v>0</v>
      </c>
      <c r="G231" s="42">
        <v>0</v>
      </c>
      <c r="H231" s="42">
        <v>0</v>
      </c>
      <c r="I231" s="42">
        <v>0</v>
      </c>
      <c r="J231" s="42">
        <f t="shared" si="24"/>
        <v>0</v>
      </c>
      <c r="K231" s="42">
        <f t="shared" si="25"/>
        <v>0</v>
      </c>
      <c r="L231" s="81">
        <v>0</v>
      </c>
      <c r="M231" s="81" t="s">
        <v>82</v>
      </c>
      <c r="N231" s="81">
        <v>0</v>
      </c>
      <c r="O231" s="81" t="e">
        <f t="shared" si="26"/>
        <v>#DIV/0!</v>
      </c>
      <c r="P231" s="81">
        <v>0</v>
      </c>
    </row>
    <row r="232" spans="1:16" ht="24">
      <c r="A232" s="42" t="s">
        <v>65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1"/>
      <c r="M232" s="81"/>
      <c r="N232" s="81"/>
      <c r="O232" s="81"/>
      <c r="P232" s="81"/>
    </row>
    <row r="233" spans="1:16" ht="24">
      <c r="A233" s="42" t="s">
        <v>66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1"/>
      <c r="M233" s="81"/>
      <c r="N233" s="81"/>
      <c r="O233" s="81"/>
      <c r="P233" s="81"/>
    </row>
    <row r="234" spans="1:16" ht="24">
      <c r="A234" s="42" t="s">
        <v>67</v>
      </c>
      <c r="B234" s="83"/>
      <c r="C234" s="83"/>
      <c r="D234" s="42"/>
      <c r="E234" s="42"/>
      <c r="F234" s="42"/>
      <c r="G234" s="42"/>
      <c r="H234" s="42"/>
      <c r="I234" s="42"/>
      <c r="J234" s="42"/>
      <c r="K234" s="42"/>
      <c r="L234" s="81"/>
      <c r="M234" s="81"/>
      <c r="N234" s="81"/>
      <c r="O234" s="81"/>
      <c r="P234" s="81"/>
    </row>
    <row r="235" spans="1:16" ht="24">
      <c r="A235" s="84" t="s">
        <v>23</v>
      </c>
      <c r="B235" s="85">
        <f>SUM(B229:B234)</f>
        <v>0</v>
      </c>
      <c r="C235" s="85">
        <f>SUM(C229:C234)</f>
        <v>0</v>
      </c>
      <c r="D235" s="85">
        <f>SUM(D229:D234)</f>
        <v>0</v>
      </c>
      <c r="E235" s="85">
        <f>SUM(E229:E234)</f>
        <v>0</v>
      </c>
      <c r="F235" s="86">
        <f t="shared" si="23"/>
        <v>0</v>
      </c>
      <c r="G235" s="85">
        <f>SUM(G229:G234)</f>
        <v>0</v>
      </c>
      <c r="H235" s="85">
        <f>SUM(H229:H234)</f>
        <v>0</v>
      </c>
      <c r="I235" s="85">
        <f>SUM(I229:I234)</f>
        <v>0</v>
      </c>
      <c r="J235" s="86">
        <f t="shared" si="24"/>
        <v>0</v>
      </c>
      <c r="K235" s="86">
        <f t="shared" si="25"/>
        <v>0</v>
      </c>
      <c r="L235" s="85">
        <f>SUM(L229:L234)</f>
        <v>0</v>
      </c>
      <c r="M235" s="89" t="s">
        <v>82</v>
      </c>
      <c r="N235" s="85">
        <f>SUM(N229:N234)</f>
        <v>0</v>
      </c>
      <c r="O235" s="89" t="e">
        <f t="shared" si="26"/>
        <v>#DIV/0!</v>
      </c>
      <c r="P235" s="85">
        <f>SUM(P229:P234)</f>
        <v>0</v>
      </c>
    </row>
    <row r="236" spans="1:16" ht="17.2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</row>
    <row r="237" spans="1:16" ht="24">
      <c r="A237" s="208" t="s">
        <v>30</v>
      </c>
      <c r="B237" s="209" t="s">
        <v>20</v>
      </c>
      <c r="C237" s="210" t="s">
        <v>40</v>
      </c>
      <c r="D237" s="211"/>
      <c r="E237" s="211"/>
      <c r="F237" s="212"/>
      <c r="G237" s="210" t="s">
        <v>41</v>
      </c>
      <c r="H237" s="211"/>
      <c r="I237" s="211"/>
      <c r="J237" s="212"/>
      <c r="K237" s="213" t="s">
        <v>42</v>
      </c>
      <c r="L237" s="213" t="s">
        <v>43</v>
      </c>
      <c r="M237" s="213" t="s">
        <v>44</v>
      </c>
      <c r="N237" s="213" t="s">
        <v>45</v>
      </c>
      <c r="O237" s="213" t="s">
        <v>46</v>
      </c>
      <c r="P237" s="205" t="s">
        <v>21</v>
      </c>
    </row>
    <row r="238" spans="1:16">
      <c r="A238" s="208"/>
      <c r="B238" s="209"/>
      <c r="C238" s="205" t="s">
        <v>47</v>
      </c>
      <c r="D238" s="205" t="s">
        <v>48</v>
      </c>
      <c r="E238" s="205" t="s">
        <v>49</v>
      </c>
      <c r="F238" s="205" t="s">
        <v>50</v>
      </c>
      <c r="G238" s="205" t="s">
        <v>51</v>
      </c>
      <c r="H238" s="205" t="s">
        <v>52</v>
      </c>
      <c r="I238" s="205" t="s">
        <v>49</v>
      </c>
      <c r="J238" s="205" t="s">
        <v>53</v>
      </c>
      <c r="K238" s="214"/>
      <c r="L238" s="214"/>
      <c r="M238" s="214"/>
      <c r="N238" s="214"/>
      <c r="O238" s="214"/>
      <c r="P238" s="206"/>
    </row>
    <row r="239" spans="1:16">
      <c r="A239" s="208"/>
      <c r="B239" s="209"/>
      <c r="C239" s="206"/>
      <c r="D239" s="206"/>
      <c r="E239" s="206"/>
      <c r="F239" s="206"/>
      <c r="G239" s="206"/>
      <c r="H239" s="206"/>
      <c r="I239" s="206"/>
      <c r="J239" s="206"/>
      <c r="K239" s="214"/>
      <c r="L239" s="214"/>
      <c r="M239" s="214"/>
      <c r="N239" s="214"/>
      <c r="O239" s="214"/>
      <c r="P239" s="206"/>
    </row>
    <row r="240" spans="1:16">
      <c r="A240" s="208"/>
      <c r="B240" s="209"/>
      <c r="C240" s="207"/>
      <c r="D240" s="207"/>
      <c r="E240" s="207"/>
      <c r="F240" s="207"/>
      <c r="G240" s="207"/>
      <c r="H240" s="207"/>
      <c r="I240" s="207"/>
      <c r="J240" s="207"/>
      <c r="K240" s="215"/>
      <c r="L240" s="215"/>
      <c r="M240" s="215"/>
      <c r="N240" s="215"/>
      <c r="O240" s="215"/>
      <c r="P240" s="207"/>
    </row>
    <row r="241" spans="1:16" ht="24">
      <c r="A241" s="42" t="s">
        <v>54</v>
      </c>
      <c r="B241" s="105">
        <v>1</v>
      </c>
      <c r="C241" s="105">
        <v>0</v>
      </c>
      <c r="D241" s="42">
        <v>0</v>
      </c>
      <c r="E241" s="42">
        <v>0</v>
      </c>
      <c r="F241" s="42">
        <f>C241+D241+E241</f>
        <v>0</v>
      </c>
      <c r="G241" s="42">
        <v>8</v>
      </c>
      <c r="H241" s="42">
        <v>0</v>
      </c>
      <c r="I241" s="42">
        <v>0</v>
      </c>
      <c r="J241" s="42">
        <f>G241-H241-I241</f>
        <v>8</v>
      </c>
      <c r="K241" s="42">
        <f>F241+J241</f>
        <v>8</v>
      </c>
      <c r="L241" s="42">
        <v>0</v>
      </c>
      <c r="M241" s="23" t="s">
        <v>81</v>
      </c>
      <c r="N241" s="44">
        <f>O241*L241</f>
        <v>0</v>
      </c>
      <c r="O241" s="44">
        <v>0</v>
      </c>
      <c r="P241" s="44">
        <v>0</v>
      </c>
    </row>
    <row r="242" spans="1:16" ht="24">
      <c r="A242" s="42" t="s">
        <v>55</v>
      </c>
      <c r="B242" s="105">
        <v>1</v>
      </c>
      <c r="C242" s="105">
        <v>0</v>
      </c>
      <c r="D242" s="42">
        <v>0</v>
      </c>
      <c r="E242" s="42">
        <v>0</v>
      </c>
      <c r="F242" s="42">
        <f>C242+D242+E242</f>
        <v>0</v>
      </c>
      <c r="G242" s="42">
        <v>8</v>
      </c>
      <c r="H242" s="42">
        <v>0</v>
      </c>
      <c r="I242" s="42">
        <v>0</v>
      </c>
      <c r="J242" s="42">
        <f>G242-H242-I242</f>
        <v>8</v>
      </c>
      <c r="K242" s="42">
        <f>F242+J242</f>
        <v>8</v>
      </c>
      <c r="L242" s="42">
        <v>0</v>
      </c>
      <c r="M242" s="23" t="s">
        <v>81</v>
      </c>
      <c r="N242" s="44">
        <f>O242*L242</f>
        <v>0</v>
      </c>
      <c r="O242" s="44">
        <v>0</v>
      </c>
      <c r="P242" s="44">
        <v>0</v>
      </c>
    </row>
    <row r="243" spans="1:16" ht="24">
      <c r="A243" s="42" t="s">
        <v>56</v>
      </c>
      <c r="B243" s="105"/>
      <c r="C243" s="105"/>
      <c r="D243" s="42"/>
      <c r="E243" s="42"/>
      <c r="F243" s="42"/>
      <c r="G243" s="42"/>
      <c r="H243" s="42"/>
      <c r="I243" s="42"/>
      <c r="J243" s="42"/>
      <c r="K243" s="42"/>
      <c r="L243" s="42"/>
      <c r="M243" s="23"/>
      <c r="N243" s="44">
        <f t="shared" ref="N243:N244" si="27">O243*L243</f>
        <v>0</v>
      </c>
      <c r="O243" s="44"/>
      <c r="P243" s="44"/>
    </row>
    <row r="244" spans="1:16" ht="24">
      <c r="A244" s="42" t="s">
        <v>57</v>
      </c>
      <c r="B244" s="105">
        <v>1</v>
      </c>
      <c r="C244" s="105">
        <v>0</v>
      </c>
      <c r="D244" s="42">
        <v>0</v>
      </c>
      <c r="E244" s="42">
        <v>0</v>
      </c>
      <c r="F244" s="42">
        <f>C244+D244+E244</f>
        <v>0</v>
      </c>
      <c r="G244" s="42">
        <v>8</v>
      </c>
      <c r="H244" s="42">
        <v>0</v>
      </c>
      <c r="I244" s="42">
        <v>0</v>
      </c>
      <c r="J244" s="42">
        <f>G244-H244-I244</f>
        <v>8</v>
      </c>
      <c r="K244" s="42">
        <f>F244+J244</f>
        <v>8</v>
      </c>
      <c r="L244" s="42">
        <v>0</v>
      </c>
      <c r="M244" s="23" t="s">
        <v>81</v>
      </c>
      <c r="N244" s="44">
        <f t="shared" si="27"/>
        <v>0</v>
      </c>
      <c r="O244" s="44">
        <v>0</v>
      </c>
      <c r="P244" s="44">
        <v>0</v>
      </c>
    </row>
    <row r="245" spans="1:16" ht="24">
      <c r="A245" s="42" t="s">
        <v>58</v>
      </c>
      <c r="B245" s="105">
        <v>0</v>
      </c>
      <c r="C245" s="105">
        <v>0</v>
      </c>
      <c r="D245" s="42">
        <v>0</v>
      </c>
      <c r="E245" s="42">
        <v>0</v>
      </c>
      <c r="F245" s="42">
        <f>C245+D245+E245</f>
        <v>0</v>
      </c>
      <c r="G245" s="42">
        <v>0</v>
      </c>
      <c r="H245" s="42">
        <v>0</v>
      </c>
      <c r="I245" s="42">
        <v>0</v>
      </c>
      <c r="J245" s="42">
        <f>G245-H245-I245</f>
        <v>0</v>
      </c>
      <c r="K245" s="42">
        <f>F245+J245</f>
        <v>0</v>
      </c>
      <c r="L245" s="42">
        <v>0</v>
      </c>
      <c r="M245" s="23" t="s">
        <v>81</v>
      </c>
      <c r="N245" s="44">
        <f t="shared" ref="N245:N254" si="28">O245*L245</f>
        <v>0</v>
      </c>
      <c r="O245" s="44">
        <v>0</v>
      </c>
      <c r="P245" s="44">
        <v>0</v>
      </c>
    </row>
    <row r="246" spans="1:16" ht="24">
      <c r="A246" s="42" t="s">
        <v>59</v>
      </c>
      <c r="B246" s="105">
        <v>1</v>
      </c>
      <c r="C246" s="105">
        <v>0</v>
      </c>
      <c r="D246" s="42">
        <v>0</v>
      </c>
      <c r="E246" s="42">
        <v>0</v>
      </c>
      <c r="F246" s="42">
        <f>C246+D246+E246</f>
        <v>0</v>
      </c>
      <c r="G246" s="42">
        <v>8</v>
      </c>
      <c r="H246" s="42">
        <v>0</v>
      </c>
      <c r="I246" s="42">
        <v>0</v>
      </c>
      <c r="J246" s="42">
        <f>G246-H246-I246</f>
        <v>8</v>
      </c>
      <c r="K246" s="42">
        <f>F246+J246</f>
        <v>8</v>
      </c>
      <c r="L246" s="42">
        <v>0</v>
      </c>
      <c r="M246" s="23" t="s">
        <v>81</v>
      </c>
      <c r="N246" s="44">
        <f t="shared" si="28"/>
        <v>0</v>
      </c>
      <c r="O246" s="44">
        <v>0</v>
      </c>
      <c r="P246" s="44">
        <v>0</v>
      </c>
    </row>
    <row r="247" spans="1:16" ht="24">
      <c r="A247" s="42" t="s">
        <v>60</v>
      </c>
      <c r="B247" s="105"/>
      <c r="C247" s="105"/>
      <c r="D247" s="42"/>
      <c r="E247" s="42"/>
      <c r="F247" s="42"/>
      <c r="G247" s="42"/>
      <c r="H247" s="42"/>
      <c r="I247" s="42"/>
      <c r="J247" s="42"/>
      <c r="K247" s="42"/>
      <c r="L247" s="42"/>
      <c r="M247" s="23"/>
      <c r="N247" s="44">
        <v>0</v>
      </c>
      <c r="O247" s="44">
        <v>0</v>
      </c>
      <c r="P247" s="44"/>
    </row>
    <row r="248" spans="1:16" ht="24">
      <c r="A248" s="42" t="s">
        <v>61</v>
      </c>
      <c r="B248" s="105"/>
      <c r="C248" s="105"/>
      <c r="D248" s="42"/>
      <c r="E248" s="42"/>
      <c r="F248" s="42"/>
      <c r="G248" s="42"/>
      <c r="H248" s="42"/>
      <c r="I248" s="42"/>
      <c r="J248" s="42"/>
      <c r="K248" s="42"/>
      <c r="L248" s="42"/>
      <c r="M248" s="23"/>
      <c r="N248" s="44">
        <f t="shared" si="28"/>
        <v>0</v>
      </c>
      <c r="O248" s="44">
        <v>0</v>
      </c>
      <c r="P248" s="44"/>
    </row>
    <row r="249" spans="1:16" ht="24">
      <c r="A249" s="42" t="s">
        <v>62</v>
      </c>
      <c r="B249" s="105"/>
      <c r="C249" s="105"/>
      <c r="D249" s="42"/>
      <c r="E249" s="42"/>
      <c r="F249" s="42"/>
      <c r="G249" s="42"/>
      <c r="H249" s="42"/>
      <c r="I249" s="42"/>
      <c r="J249" s="42"/>
      <c r="K249" s="42"/>
      <c r="L249" s="42"/>
      <c r="M249" s="23"/>
      <c r="N249" s="44">
        <f t="shared" si="28"/>
        <v>0</v>
      </c>
      <c r="O249" s="44">
        <v>0</v>
      </c>
      <c r="P249" s="44"/>
    </row>
    <row r="250" spans="1:16" ht="24">
      <c r="A250" s="42" t="s">
        <v>63</v>
      </c>
      <c r="B250" s="105"/>
      <c r="C250" s="105"/>
      <c r="D250" s="42"/>
      <c r="E250" s="42"/>
      <c r="F250" s="42"/>
      <c r="G250" s="42"/>
      <c r="H250" s="42"/>
      <c r="I250" s="42"/>
      <c r="J250" s="42"/>
      <c r="K250" s="42"/>
      <c r="L250" s="42"/>
      <c r="M250" s="23"/>
      <c r="N250" s="44">
        <f t="shared" si="28"/>
        <v>0</v>
      </c>
      <c r="O250" s="44">
        <v>0</v>
      </c>
      <c r="P250" s="44"/>
    </row>
    <row r="251" spans="1:16" ht="24">
      <c r="A251" s="42" t="s">
        <v>64</v>
      </c>
      <c r="B251" s="105">
        <v>0</v>
      </c>
      <c r="C251" s="105">
        <v>0</v>
      </c>
      <c r="D251" s="42">
        <v>0</v>
      </c>
      <c r="E251" s="42">
        <v>0</v>
      </c>
      <c r="F251" s="42">
        <f>C251+D251+E251</f>
        <v>0</v>
      </c>
      <c r="G251" s="42">
        <v>0</v>
      </c>
      <c r="H251" s="42">
        <v>0</v>
      </c>
      <c r="I251" s="42">
        <v>0</v>
      </c>
      <c r="J251" s="42">
        <f>G251-H251-I251</f>
        <v>0</v>
      </c>
      <c r="K251" s="42">
        <f>F251+J251</f>
        <v>0</v>
      </c>
      <c r="L251" s="42">
        <v>0</v>
      </c>
      <c r="M251" s="23" t="s">
        <v>81</v>
      </c>
      <c r="N251" s="44">
        <f>O251*L251</f>
        <v>0</v>
      </c>
      <c r="O251" s="44">
        <v>0</v>
      </c>
      <c r="P251" s="44">
        <v>0</v>
      </c>
    </row>
    <row r="252" spans="1:16" ht="24">
      <c r="A252" s="42" t="s">
        <v>65</v>
      </c>
      <c r="B252" s="105"/>
      <c r="C252" s="105"/>
      <c r="D252" s="42"/>
      <c r="E252" s="42"/>
      <c r="F252" s="42"/>
      <c r="G252" s="42"/>
      <c r="H252" s="42"/>
      <c r="I252" s="42"/>
      <c r="J252" s="42"/>
      <c r="K252" s="42"/>
      <c r="L252" s="42"/>
      <c r="M252" s="23"/>
      <c r="N252" s="44">
        <f t="shared" si="28"/>
        <v>0</v>
      </c>
      <c r="O252" s="44">
        <v>0</v>
      </c>
      <c r="P252" s="44"/>
    </row>
    <row r="253" spans="1:16" ht="24">
      <c r="A253" s="42" t="s">
        <v>66</v>
      </c>
      <c r="B253" s="105"/>
      <c r="C253" s="105"/>
      <c r="D253" s="42"/>
      <c r="E253" s="42"/>
      <c r="F253" s="42"/>
      <c r="G253" s="42"/>
      <c r="H253" s="42"/>
      <c r="I253" s="42"/>
      <c r="J253" s="42"/>
      <c r="K253" s="42"/>
      <c r="L253" s="42"/>
      <c r="M253" s="23"/>
      <c r="N253" s="44">
        <f t="shared" si="28"/>
        <v>0</v>
      </c>
      <c r="O253" s="44">
        <v>0</v>
      </c>
      <c r="P253" s="44"/>
    </row>
    <row r="254" spans="1:16" ht="24">
      <c r="A254" s="42" t="s">
        <v>67</v>
      </c>
      <c r="B254" s="106"/>
      <c r="C254" s="106"/>
      <c r="D254" s="42"/>
      <c r="E254" s="42"/>
      <c r="F254" s="42"/>
      <c r="G254" s="42"/>
      <c r="H254" s="42"/>
      <c r="I254" s="42"/>
      <c r="J254" s="42"/>
      <c r="K254" s="42"/>
      <c r="L254" s="42"/>
      <c r="M254" s="23"/>
      <c r="N254" s="44">
        <f t="shared" si="28"/>
        <v>0</v>
      </c>
      <c r="O254" s="44">
        <v>0</v>
      </c>
      <c r="P254" s="44"/>
    </row>
    <row r="255" spans="1:16" ht="24">
      <c r="A255" s="84" t="s">
        <v>23</v>
      </c>
      <c r="B255" s="108">
        <f>SUM(B241:B254)</f>
        <v>4</v>
      </c>
      <c r="C255" s="108">
        <f>SUM(C241:C254)</f>
        <v>0</v>
      </c>
      <c r="D255" s="85">
        <f>SUM(D241:D254)</f>
        <v>0</v>
      </c>
      <c r="E255" s="85">
        <f>SUM(E241:E254)</f>
        <v>0</v>
      </c>
      <c r="F255" s="86">
        <f>C255+D255+E255</f>
        <v>0</v>
      </c>
      <c r="G255" s="85">
        <f>SUM(G241:G254)</f>
        <v>32</v>
      </c>
      <c r="H255" s="85">
        <f>SUM(H241:H254)</f>
        <v>0</v>
      </c>
      <c r="I255" s="85">
        <f>SUM(I241:I254)</f>
        <v>0</v>
      </c>
      <c r="J255" s="86">
        <f>G255-H255-I255</f>
        <v>32</v>
      </c>
      <c r="K255" s="86">
        <f>F255+J255</f>
        <v>32</v>
      </c>
      <c r="L255" s="86">
        <f>SUM(L241:L254)</f>
        <v>0</v>
      </c>
      <c r="M255" s="156" t="s">
        <v>81</v>
      </c>
      <c r="N255" s="44">
        <f>SUM(N241:N254)</f>
        <v>0</v>
      </c>
      <c r="O255" s="112" t="e">
        <f>N255/L255</f>
        <v>#DIV/0!</v>
      </c>
      <c r="P255" s="87">
        <f>SUM(P241:P254)/5</f>
        <v>0</v>
      </c>
    </row>
    <row r="256" spans="1:16" ht="17.2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</row>
    <row r="257" spans="1:16" ht="24">
      <c r="A257" s="208" t="s">
        <v>31</v>
      </c>
      <c r="B257" s="209" t="s">
        <v>20</v>
      </c>
      <c r="C257" s="210" t="s">
        <v>40</v>
      </c>
      <c r="D257" s="211"/>
      <c r="E257" s="211"/>
      <c r="F257" s="212"/>
      <c r="G257" s="210" t="s">
        <v>41</v>
      </c>
      <c r="H257" s="211"/>
      <c r="I257" s="211"/>
      <c r="J257" s="212"/>
      <c r="K257" s="213" t="s">
        <v>42</v>
      </c>
      <c r="L257" s="213" t="s">
        <v>43</v>
      </c>
      <c r="M257" s="213" t="s">
        <v>44</v>
      </c>
      <c r="N257" s="213" t="s">
        <v>45</v>
      </c>
      <c r="O257" s="213" t="s">
        <v>46</v>
      </c>
      <c r="P257" s="205" t="s">
        <v>21</v>
      </c>
    </row>
    <row r="258" spans="1:16">
      <c r="A258" s="208"/>
      <c r="B258" s="209"/>
      <c r="C258" s="205" t="s">
        <v>47</v>
      </c>
      <c r="D258" s="205" t="s">
        <v>48</v>
      </c>
      <c r="E258" s="205" t="s">
        <v>49</v>
      </c>
      <c r="F258" s="205" t="s">
        <v>50</v>
      </c>
      <c r="G258" s="205" t="s">
        <v>51</v>
      </c>
      <c r="H258" s="205" t="s">
        <v>52</v>
      </c>
      <c r="I258" s="205" t="s">
        <v>49</v>
      </c>
      <c r="J258" s="205" t="s">
        <v>53</v>
      </c>
      <c r="K258" s="214"/>
      <c r="L258" s="214"/>
      <c r="M258" s="214"/>
      <c r="N258" s="214"/>
      <c r="O258" s="214"/>
      <c r="P258" s="206"/>
    </row>
    <row r="259" spans="1:16">
      <c r="A259" s="208"/>
      <c r="B259" s="209"/>
      <c r="C259" s="206"/>
      <c r="D259" s="206"/>
      <c r="E259" s="206"/>
      <c r="F259" s="206"/>
      <c r="G259" s="206"/>
      <c r="H259" s="206"/>
      <c r="I259" s="206"/>
      <c r="J259" s="206"/>
      <c r="K259" s="214"/>
      <c r="L259" s="214"/>
      <c r="M259" s="214"/>
      <c r="N259" s="214"/>
      <c r="O259" s="214"/>
      <c r="P259" s="206"/>
    </row>
    <row r="260" spans="1:16">
      <c r="A260" s="208"/>
      <c r="B260" s="209"/>
      <c r="C260" s="207"/>
      <c r="D260" s="207"/>
      <c r="E260" s="207"/>
      <c r="F260" s="207"/>
      <c r="G260" s="207"/>
      <c r="H260" s="207"/>
      <c r="I260" s="207"/>
      <c r="J260" s="207"/>
      <c r="K260" s="215"/>
      <c r="L260" s="215"/>
      <c r="M260" s="215"/>
      <c r="N260" s="215"/>
      <c r="O260" s="215"/>
      <c r="P260" s="207"/>
    </row>
    <row r="261" spans="1:16" ht="24">
      <c r="A261" s="42" t="s">
        <v>54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1"/>
      <c r="M261" s="81"/>
      <c r="N261" s="81"/>
      <c r="O261" s="81"/>
      <c r="P261" s="81"/>
    </row>
    <row r="262" spans="1:16" ht="24">
      <c r="A262" s="42" t="s">
        <v>55</v>
      </c>
      <c r="B262" s="105">
        <v>2</v>
      </c>
      <c r="C262" s="105">
        <v>3</v>
      </c>
      <c r="D262" s="42">
        <v>0</v>
      </c>
      <c r="E262" s="42">
        <v>0</v>
      </c>
      <c r="F262" s="42">
        <f>C262+D262+E262</f>
        <v>3</v>
      </c>
      <c r="G262" s="42">
        <v>0</v>
      </c>
      <c r="H262" s="42">
        <v>0</v>
      </c>
      <c r="I262" s="42">
        <v>0</v>
      </c>
      <c r="J262" s="42">
        <f>G262-H262-I262</f>
        <v>0</v>
      </c>
      <c r="K262" s="42">
        <f>F262+J262</f>
        <v>3</v>
      </c>
      <c r="L262" s="81">
        <v>0</v>
      </c>
      <c r="M262" s="81" t="s">
        <v>82</v>
      </c>
      <c r="N262" s="81">
        <v>0</v>
      </c>
      <c r="O262" s="81">
        <v>0</v>
      </c>
      <c r="P262" s="81">
        <v>0</v>
      </c>
    </row>
    <row r="263" spans="1:16" ht="24">
      <c r="A263" s="42" t="s">
        <v>56</v>
      </c>
      <c r="B263" s="105"/>
      <c r="C263" s="105"/>
      <c r="D263" s="42"/>
      <c r="E263" s="42"/>
      <c r="F263" s="42"/>
      <c r="G263" s="42"/>
      <c r="H263" s="42"/>
      <c r="I263" s="42"/>
      <c r="J263" s="42"/>
      <c r="K263" s="42"/>
      <c r="L263" s="81"/>
      <c r="M263" s="81"/>
      <c r="N263" s="81"/>
      <c r="O263" s="81"/>
      <c r="P263" s="81"/>
    </row>
    <row r="264" spans="1:16" ht="24">
      <c r="A264" s="42" t="s">
        <v>57</v>
      </c>
      <c r="B264" s="105"/>
      <c r="C264" s="105"/>
      <c r="D264" s="42"/>
      <c r="E264" s="42"/>
      <c r="F264" s="42"/>
      <c r="G264" s="42"/>
      <c r="H264" s="42"/>
      <c r="I264" s="42"/>
      <c r="J264" s="42"/>
      <c r="K264" s="42"/>
      <c r="L264" s="81"/>
      <c r="M264" s="81"/>
      <c r="N264" s="81"/>
      <c r="O264" s="81"/>
      <c r="P264" s="81"/>
    </row>
    <row r="265" spans="1:16" ht="24">
      <c r="A265" s="42" t="s">
        <v>58</v>
      </c>
      <c r="B265" s="105"/>
      <c r="C265" s="105"/>
      <c r="D265" s="42"/>
      <c r="E265" s="42"/>
      <c r="F265" s="42"/>
      <c r="G265" s="42"/>
      <c r="H265" s="42"/>
      <c r="I265" s="42"/>
      <c r="J265" s="42"/>
      <c r="K265" s="42"/>
      <c r="L265" s="81"/>
      <c r="M265" s="81"/>
      <c r="N265" s="81"/>
      <c r="O265" s="81"/>
      <c r="P265" s="81"/>
    </row>
    <row r="266" spans="1:16" ht="24">
      <c r="A266" s="42" t="s">
        <v>59</v>
      </c>
      <c r="B266" s="105"/>
      <c r="C266" s="105"/>
      <c r="D266" s="42"/>
      <c r="E266" s="42"/>
      <c r="F266" s="42"/>
      <c r="G266" s="42"/>
      <c r="H266" s="42"/>
      <c r="I266" s="42"/>
      <c r="J266" s="42"/>
      <c r="K266" s="42"/>
      <c r="L266" s="81"/>
      <c r="M266" s="81"/>
      <c r="N266" s="81"/>
      <c r="O266" s="81"/>
      <c r="P266" s="81"/>
    </row>
    <row r="267" spans="1:16" ht="24">
      <c r="A267" s="42" t="s">
        <v>60</v>
      </c>
      <c r="B267" s="105">
        <v>2</v>
      </c>
      <c r="C267" s="105">
        <v>2</v>
      </c>
      <c r="D267" s="42">
        <v>0</v>
      </c>
      <c r="E267" s="42">
        <v>0</v>
      </c>
      <c r="F267" s="42">
        <f>C267+D267+E267</f>
        <v>2</v>
      </c>
      <c r="G267" s="42">
        <v>0</v>
      </c>
      <c r="H267" s="42">
        <v>0</v>
      </c>
      <c r="I267" s="42">
        <v>0</v>
      </c>
      <c r="J267" s="42">
        <f>G267-H267-I267</f>
        <v>0</v>
      </c>
      <c r="K267" s="42">
        <f>F267+J267</f>
        <v>2</v>
      </c>
      <c r="L267" s="81">
        <v>0</v>
      </c>
      <c r="M267" s="81" t="s">
        <v>82</v>
      </c>
      <c r="N267" s="81">
        <v>0</v>
      </c>
      <c r="O267" s="81">
        <v>0</v>
      </c>
      <c r="P267" s="81">
        <v>0</v>
      </c>
    </row>
    <row r="268" spans="1:16" ht="24">
      <c r="A268" s="42" t="s">
        <v>61</v>
      </c>
      <c r="B268" s="105"/>
      <c r="C268" s="105"/>
      <c r="D268" s="42"/>
      <c r="E268" s="42"/>
      <c r="F268" s="42"/>
      <c r="G268" s="42"/>
      <c r="H268" s="42"/>
      <c r="I268" s="42"/>
      <c r="J268" s="42"/>
      <c r="K268" s="42"/>
      <c r="L268" s="81"/>
      <c r="M268" s="81"/>
      <c r="N268" s="81"/>
      <c r="O268" s="81"/>
      <c r="P268" s="81"/>
    </row>
    <row r="269" spans="1:16" ht="24">
      <c r="A269" s="42" t="s">
        <v>62</v>
      </c>
      <c r="B269" s="105">
        <v>1</v>
      </c>
      <c r="C269" s="105">
        <v>1</v>
      </c>
      <c r="D269" s="42">
        <v>0</v>
      </c>
      <c r="E269" s="42">
        <v>0</v>
      </c>
      <c r="F269" s="42">
        <f>C269+D269+E269</f>
        <v>1</v>
      </c>
      <c r="G269" s="42">
        <v>0</v>
      </c>
      <c r="H269" s="42">
        <v>0</v>
      </c>
      <c r="I269" s="42">
        <v>0</v>
      </c>
      <c r="J269" s="42">
        <f>G269-H269-I269</f>
        <v>0</v>
      </c>
      <c r="K269" s="42">
        <f>F269+J269</f>
        <v>1</v>
      </c>
      <c r="L269" s="81">
        <v>0</v>
      </c>
      <c r="M269" s="81" t="s">
        <v>82</v>
      </c>
      <c r="N269" s="81">
        <v>0</v>
      </c>
      <c r="O269" s="81">
        <v>0</v>
      </c>
      <c r="P269" s="81">
        <v>0</v>
      </c>
    </row>
    <row r="270" spans="1:16" ht="24">
      <c r="A270" s="42" t="s">
        <v>63</v>
      </c>
      <c r="B270" s="105"/>
      <c r="C270" s="105"/>
      <c r="D270" s="42"/>
      <c r="E270" s="42"/>
      <c r="F270" s="42"/>
      <c r="G270" s="42"/>
      <c r="H270" s="42"/>
      <c r="I270" s="42"/>
      <c r="J270" s="42"/>
      <c r="K270" s="42"/>
      <c r="L270" s="81"/>
      <c r="M270" s="81"/>
      <c r="N270" s="81"/>
      <c r="O270" s="81"/>
      <c r="P270" s="81"/>
    </row>
    <row r="271" spans="1:16" ht="24">
      <c r="A271" s="42" t="s">
        <v>64</v>
      </c>
      <c r="B271" s="105"/>
      <c r="C271" s="105"/>
      <c r="D271" s="42"/>
      <c r="E271" s="42"/>
      <c r="F271" s="42"/>
      <c r="G271" s="42"/>
      <c r="H271" s="42"/>
      <c r="I271" s="42"/>
      <c r="J271" s="42"/>
      <c r="K271" s="42"/>
      <c r="L271" s="81"/>
      <c r="M271" s="81"/>
      <c r="N271" s="81"/>
      <c r="O271" s="81"/>
      <c r="P271" s="81"/>
    </row>
    <row r="272" spans="1:16" ht="24">
      <c r="A272" s="42" t="s">
        <v>65</v>
      </c>
      <c r="B272" s="105"/>
      <c r="C272" s="105"/>
      <c r="D272" s="42"/>
      <c r="E272" s="42"/>
      <c r="F272" s="42"/>
      <c r="G272" s="42"/>
      <c r="H272" s="42"/>
      <c r="I272" s="42"/>
      <c r="J272" s="42"/>
      <c r="K272" s="42"/>
      <c r="L272" s="81"/>
      <c r="M272" s="81"/>
      <c r="N272" s="81"/>
      <c r="O272" s="81"/>
      <c r="P272" s="81"/>
    </row>
    <row r="273" spans="1:16" ht="24">
      <c r="A273" s="42" t="s">
        <v>66</v>
      </c>
      <c r="B273" s="105"/>
      <c r="C273" s="105"/>
      <c r="D273" s="42"/>
      <c r="E273" s="42"/>
      <c r="F273" s="42"/>
      <c r="G273" s="42"/>
      <c r="H273" s="42"/>
      <c r="I273" s="42"/>
      <c r="J273" s="42"/>
      <c r="K273" s="42"/>
      <c r="L273" s="81"/>
      <c r="M273" s="81"/>
      <c r="N273" s="81"/>
      <c r="O273" s="81"/>
      <c r="P273" s="81"/>
    </row>
    <row r="274" spans="1:16" ht="24">
      <c r="A274" s="42" t="s">
        <v>67</v>
      </c>
      <c r="B274" s="106"/>
      <c r="C274" s="106"/>
      <c r="D274" s="42"/>
      <c r="E274" s="42"/>
      <c r="F274" s="42"/>
      <c r="G274" s="42"/>
      <c r="H274" s="42"/>
      <c r="I274" s="42"/>
      <c r="J274" s="42"/>
      <c r="K274" s="42"/>
      <c r="L274" s="81"/>
      <c r="M274" s="81"/>
      <c r="N274" s="81"/>
      <c r="O274" s="81"/>
      <c r="P274" s="81"/>
    </row>
    <row r="275" spans="1:16" ht="24">
      <c r="A275" s="84" t="s">
        <v>23</v>
      </c>
      <c r="B275" s="108">
        <f>SUM(B262:B274)</f>
        <v>5</v>
      </c>
      <c r="C275" s="108">
        <f>SUM(C262:C274)</f>
        <v>6</v>
      </c>
      <c r="D275" s="85">
        <f>SUM(D262:D274)</f>
        <v>0</v>
      </c>
      <c r="E275" s="85">
        <f>SUM(E262:E274)</f>
        <v>0</v>
      </c>
      <c r="F275" s="86">
        <f>C275+D275+E275</f>
        <v>6</v>
      </c>
      <c r="G275" s="85">
        <f>SUM(G262:G274)</f>
        <v>0</v>
      </c>
      <c r="H275" s="85">
        <f>SUM(H262:H274)</f>
        <v>0</v>
      </c>
      <c r="I275" s="85">
        <f>SUM(I262:I274)</f>
        <v>0</v>
      </c>
      <c r="J275" s="86">
        <f>G275-H275-I275</f>
        <v>0</v>
      </c>
      <c r="K275" s="86">
        <f>F275+J275</f>
        <v>6</v>
      </c>
      <c r="L275" s="85">
        <f>SUM(L262:L274)</f>
        <v>0</v>
      </c>
      <c r="M275" s="89" t="s">
        <v>82</v>
      </c>
      <c r="N275" s="85">
        <f>SUM(N262:N274)</f>
        <v>0</v>
      </c>
      <c r="O275" s="89">
        <v>0</v>
      </c>
      <c r="P275" s="85">
        <f>SUM(P262:P274)</f>
        <v>0</v>
      </c>
    </row>
    <row r="276" spans="1:16" ht="17.2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</row>
    <row r="277" spans="1:16" ht="24">
      <c r="A277" s="208" t="s">
        <v>33</v>
      </c>
      <c r="B277" s="209" t="s">
        <v>20</v>
      </c>
      <c r="C277" s="210" t="s">
        <v>40</v>
      </c>
      <c r="D277" s="211"/>
      <c r="E277" s="211"/>
      <c r="F277" s="212"/>
      <c r="G277" s="210" t="s">
        <v>41</v>
      </c>
      <c r="H277" s="211"/>
      <c r="I277" s="211"/>
      <c r="J277" s="212"/>
      <c r="K277" s="213" t="s">
        <v>42</v>
      </c>
      <c r="L277" s="213" t="s">
        <v>43</v>
      </c>
      <c r="M277" s="213" t="s">
        <v>44</v>
      </c>
      <c r="N277" s="213" t="s">
        <v>45</v>
      </c>
      <c r="O277" s="213" t="s">
        <v>46</v>
      </c>
      <c r="P277" s="205" t="s">
        <v>21</v>
      </c>
    </row>
    <row r="278" spans="1:16">
      <c r="A278" s="208"/>
      <c r="B278" s="209"/>
      <c r="C278" s="205" t="s">
        <v>47</v>
      </c>
      <c r="D278" s="205" t="s">
        <v>48</v>
      </c>
      <c r="E278" s="205" t="s">
        <v>49</v>
      </c>
      <c r="F278" s="205" t="s">
        <v>50</v>
      </c>
      <c r="G278" s="205" t="s">
        <v>51</v>
      </c>
      <c r="H278" s="205" t="s">
        <v>52</v>
      </c>
      <c r="I278" s="205" t="s">
        <v>49</v>
      </c>
      <c r="J278" s="205" t="s">
        <v>53</v>
      </c>
      <c r="K278" s="214"/>
      <c r="L278" s="214"/>
      <c r="M278" s="214"/>
      <c r="N278" s="214"/>
      <c r="O278" s="214"/>
      <c r="P278" s="206"/>
    </row>
    <row r="279" spans="1:16">
      <c r="A279" s="208"/>
      <c r="B279" s="209"/>
      <c r="C279" s="206"/>
      <c r="D279" s="206"/>
      <c r="E279" s="206"/>
      <c r="F279" s="206"/>
      <c r="G279" s="206"/>
      <c r="H279" s="206"/>
      <c r="I279" s="206"/>
      <c r="J279" s="206"/>
      <c r="K279" s="214"/>
      <c r="L279" s="214"/>
      <c r="M279" s="214"/>
      <c r="N279" s="214"/>
      <c r="O279" s="214"/>
      <c r="P279" s="206"/>
    </row>
    <row r="280" spans="1:16">
      <c r="A280" s="208"/>
      <c r="B280" s="209"/>
      <c r="C280" s="207"/>
      <c r="D280" s="207"/>
      <c r="E280" s="207"/>
      <c r="F280" s="207"/>
      <c r="G280" s="207"/>
      <c r="H280" s="207"/>
      <c r="I280" s="207"/>
      <c r="J280" s="207"/>
      <c r="K280" s="215"/>
      <c r="L280" s="215"/>
      <c r="M280" s="215"/>
      <c r="N280" s="215"/>
      <c r="O280" s="215"/>
      <c r="P280" s="207"/>
    </row>
    <row r="281" spans="1:16" ht="24">
      <c r="A281" s="42" t="s">
        <v>54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1"/>
      <c r="M281" s="81"/>
      <c r="N281" s="81"/>
      <c r="O281" s="81"/>
      <c r="P281" s="81"/>
    </row>
    <row r="282" spans="1:16" ht="24">
      <c r="A282" s="42" t="s">
        <v>55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81"/>
      <c r="M282" s="81"/>
      <c r="N282" s="81"/>
      <c r="O282" s="81"/>
      <c r="P282" s="81"/>
    </row>
    <row r="283" spans="1:16" ht="24">
      <c r="A283" s="42" t="s">
        <v>56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1"/>
      <c r="M283" s="81"/>
      <c r="N283" s="81"/>
      <c r="O283" s="81"/>
      <c r="P283" s="81"/>
    </row>
    <row r="284" spans="1:16" ht="24">
      <c r="A284" s="42" t="s">
        <v>57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81"/>
      <c r="M284" s="81"/>
      <c r="N284" s="81"/>
      <c r="O284" s="81"/>
      <c r="P284" s="81"/>
    </row>
    <row r="285" spans="1:16" ht="24">
      <c r="A285" s="42" t="s">
        <v>58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81"/>
      <c r="M285" s="81"/>
      <c r="N285" s="81"/>
      <c r="O285" s="81"/>
      <c r="P285" s="81"/>
    </row>
    <row r="286" spans="1:16" ht="24">
      <c r="A286" s="42" t="s">
        <v>59</v>
      </c>
      <c r="B286" s="42">
        <v>1</v>
      </c>
      <c r="C286" s="42">
        <v>22</v>
      </c>
      <c r="D286" s="42">
        <v>0</v>
      </c>
      <c r="E286" s="42">
        <v>0</v>
      </c>
      <c r="F286" s="42">
        <f>C286+D286+E283</f>
        <v>22</v>
      </c>
      <c r="G286" s="42">
        <v>0</v>
      </c>
      <c r="H286" s="42">
        <v>0</v>
      </c>
      <c r="I286" s="42">
        <v>0</v>
      </c>
      <c r="J286" s="42">
        <f>G286-H286-I286</f>
        <v>0</v>
      </c>
      <c r="K286" s="42">
        <f>F286+J286</f>
        <v>22</v>
      </c>
      <c r="L286" s="81">
        <v>0</v>
      </c>
      <c r="M286" s="81"/>
      <c r="N286" s="81">
        <v>0</v>
      </c>
      <c r="O286" s="81" t="e">
        <f>N286/L286</f>
        <v>#DIV/0!</v>
      </c>
      <c r="P286" s="81">
        <v>0</v>
      </c>
    </row>
    <row r="287" spans="1:16" ht="24">
      <c r="A287" s="42" t="s">
        <v>60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81"/>
      <c r="M287" s="81"/>
      <c r="N287" s="81"/>
      <c r="O287" s="81"/>
      <c r="P287" s="81"/>
    </row>
    <row r="288" spans="1:16" ht="24">
      <c r="A288" s="42" t="s">
        <v>61</v>
      </c>
      <c r="B288" s="42">
        <v>2</v>
      </c>
      <c r="C288" s="42">
        <v>34</v>
      </c>
      <c r="D288" s="42">
        <v>0</v>
      </c>
      <c r="E288" s="42">
        <v>0</v>
      </c>
      <c r="F288" s="42">
        <f>C288+D288+E285</f>
        <v>34</v>
      </c>
      <c r="G288" s="42">
        <v>0</v>
      </c>
      <c r="H288" s="42">
        <v>0</v>
      </c>
      <c r="I288" s="42">
        <v>0</v>
      </c>
      <c r="J288" s="42">
        <f>G288-H288-I288</f>
        <v>0</v>
      </c>
      <c r="K288" s="42">
        <f>F288+J288</f>
        <v>34</v>
      </c>
      <c r="L288" s="81">
        <v>0</v>
      </c>
      <c r="M288" s="81"/>
      <c r="N288" s="81">
        <v>0</v>
      </c>
      <c r="O288" s="81" t="e">
        <f>N288/L288</f>
        <v>#DIV/0!</v>
      </c>
      <c r="P288" s="81">
        <v>0</v>
      </c>
    </row>
    <row r="289" spans="1:16" ht="24">
      <c r="A289" s="42" t="s">
        <v>62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81"/>
      <c r="M289" s="81"/>
      <c r="N289" s="81"/>
      <c r="O289" s="81"/>
      <c r="P289" s="81"/>
    </row>
    <row r="290" spans="1:16" ht="24">
      <c r="A290" s="42" t="s">
        <v>63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81"/>
      <c r="M290" s="81"/>
      <c r="N290" s="81"/>
      <c r="O290" s="81"/>
      <c r="P290" s="81"/>
    </row>
    <row r="291" spans="1:16" ht="24">
      <c r="A291" s="42" t="s">
        <v>64</v>
      </c>
      <c r="B291" s="42">
        <v>1</v>
      </c>
      <c r="C291" s="42">
        <v>24</v>
      </c>
      <c r="D291" s="42">
        <v>0</v>
      </c>
      <c r="E291" s="42">
        <v>0</v>
      </c>
      <c r="F291" s="42">
        <f>C291+D291+E288</f>
        <v>24</v>
      </c>
      <c r="G291" s="42">
        <v>0</v>
      </c>
      <c r="H291" s="42">
        <v>0</v>
      </c>
      <c r="I291" s="42">
        <v>0</v>
      </c>
      <c r="J291" s="42">
        <f>G291-H291-I291</f>
        <v>0</v>
      </c>
      <c r="K291" s="42">
        <f>F291+J291</f>
        <v>24</v>
      </c>
      <c r="L291" s="81">
        <v>0</v>
      </c>
      <c r="M291" s="81"/>
      <c r="N291" s="81">
        <v>0</v>
      </c>
      <c r="O291" s="81" t="e">
        <f>N291/L291</f>
        <v>#DIV/0!</v>
      </c>
      <c r="P291" s="81">
        <v>0</v>
      </c>
    </row>
    <row r="292" spans="1:16" ht="24">
      <c r="A292" s="42" t="s">
        <v>65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1"/>
      <c r="M292" s="81"/>
      <c r="N292" s="81"/>
      <c r="O292" s="81"/>
      <c r="P292" s="81"/>
    </row>
    <row r="293" spans="1:16" ht="24">
      <c r="A293" s="42" t="s">
        <v>66</v>
      </c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81"/>
      <c r="M293" s="81"/>
      <c r="N293" s="81"/>
      <c r="O293" s="81"/>
      <c r="P293" s="81"/>
    </row>
    <row r="294" spans="1:16" ht="24">
      <c r="A294" s="42" t="s">
        <v>67</v>
      </c>
      <c r="B294" s="83"/>
      <c r="C294" s="83"/>
      <c r="D294" s="83"/>
      <c r="E294" s="83"/>
      <c r="F294" s="42"/>
      <c r="G294" s="42"/>
      <c r="H294" s="42"/>
      <c r="I294" s="42"/>
      <c r="J294" s="42"/>
      <c r="K294" s="42"/>
      <c r="L294" s="81"/>
      <c r="M294" s="100"/>
      <c r="N294" s="81"/>
      <c r="O294" s="81"/>
      <c r="P294" s="81"/>
    </row>
    <row r="295" spans="1:16" ht="24">
      <c r="A295" s="84" t="s">
        <v>23</v>
      </c>
      <c r="B295" s="85">
        <f>SUM(B286:B294)</f>
        <v>4</v>
      </c>
      <c r="C295" s="85">
        <f>SUM(C286:C294)</f>
        <v>80</v>
      </c>
      <c r="D295" s="85">
        <f>SUM(D286:D294)</f>
        <v>0</v>
      </c>
      <c r="E295" s="85"/>
      <c r="F295" s="86">
        <f>C295+D295+E292</f>
        <v>80</v>
      </c>
      <c r="G295" s="85">
        <f>SUM(G286:G294)</f>
        <v>0</v>
      </c>
      <c r="H295" s="85">
        <f>SUM(H286:H294)</f>
        <v>0</v>
      </c>
      <c r="I295" s="85">
        <f>SUM(I286:I294)</f>
        <v>0</v>
      </c>
      <c r="J295" s="86">
        <f>G295-H295-I295</f>
        <v>0</v>
      </c>
      <c r="K295" s="86">
        <f>F295+J295</f>
        <v>80</v>
      </c>
      <c r="L295" s="85">
        <f>SUM(L286:L294)</f>
        <v>0</v>
      </c>
      <c r="M295" s="85"/>
      <c r="N295" s="85">
        <f>SUM(N286:N294)</f>
        <v>0</v>
      </c>
      <c r="O295" s="89" t="e">
        <f>N295/L295</f>
        <v>#DIV/0!</v>
      </c>
      <c r="P295" s="85">
        <f>SUM(P286:P294)</f>
        <v>0</v>
      </c>
    </row>
    <row r="296" spans="1:16" ht="17.2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</row>
    <row r="297" spans="1:16" ht="24">
      <c r="A297" s="208" t="s">
        <v>35</v>
      </c>
      <c r="B297" s="209" t="s">
        <v>20</v>
      </c>
      <c r="C297" s="210" t="s">
        <v>40</v>
      </c>
      <c r="D297" s="211"/>
      <c r="E297" s="211"/>
      <c r="F297" s="212"/>
      <c r="G297" s="210" t="s">
        <v>41</v>
      </c>
      <c r="H297" s="211"/>
      <c r="I297" s="211"/>
      <c r="J297" s="212"/>
      <c r="K297" s="213" t="s">
        <v>42</v>
      </c>
      <c r="L297" s="213" t="s">
        <v>43</v>
      </c>
      <c r="M297" s="213" t="s">
        <v>44</v>
      </c>
      <c r="N297" s="213" t="s">
        <v>45</v>
      </c>
      <c r="O297" s="213" t="s">
        <v>46</v>
      </c>
      <c r="P297" s="205" t="s">
        <v>21</v>
      </c>
    </row>
    <row r="298" spans="1:16">
      <c r="A298" s="208"/>
      <c r="B298" s="209"/>
      <c r="C298" s="205" t="s">
        <v>47</v>
      </c>
      <c r="D298" s="205" t="s">
        <v>48</v>
      </c>
      <c r="E298" s="205" t="s">
        <v>49</v>
      </c>
      <c r="F298" s="205" t="s">
        <v>50</v>
      </c>
      <c r="G298" s="205" t="s">
        <v>51</v>
      </c>
      <c r="H298" s="205" t="s">
        <v>52</v>
      </c>
      <c r="I298" s="205" t="s">
        <v>49</v>
      </c>
      <c r="J298" s="205" t="s">
        <v>53</v>
      </c>
      <c r="K298" s="214"/>
      <c r="L298" s="214"/>
      <c r="M298" s="214"/>
      <c r="N298" s="214"/>
      <c r="O298" s="214"/>
      <c r="P298" s="206"/>
    </row>
    <row r="299" spans="1:16">
      <c r="A299" s="208"/>
      <c r="B299" s="209"/>
      <c r="C299" s="206"/>
      <c r="D299" s="206"/>
      <c r="E299" s="206"/>
      <c r="F299" s="206"/>
      <c r="G299" s="206"/>
      <c r="H299" s="206"/>
      <c r="I299" s="206"/>
      <c r="J299" s="206"/>
      <c r="K299" s="214"/>
      <c r="L299" s="214"/>
      <c r="M299" s="214"/>
      <c r="N299" s="214"/>
      <c r="O299" s="214"/>
      <c r="P299" s="206"/>
    </row>
    <row r="300" spans="1:16">
      <c r="A300" s="208"/>
      <c r="B300" s="209"/>
      <c r="C300" s="207"/>
      <c r="D300" s="207"/>
      <c r="E300" s="207"/>
      <c r="F300" s="207"/>
      <c r="G300" s="207"/>
      <c r="H300" s="207"/>
      <c r="I300" s="207"/>
      <c r="J300" s="207"/>
      <c r="K300" s="215"/>
      <c r="L300" s="215"/>
      <c r="M300" s="215"/>
      <c r="N300" s="215"/>
      <c r="O300" s="215"/>
      <c r="P300" s="207"/>
    </row>
    <row r="301" spans="1:16" ht="24">
      <c r="A301" s="42" t="s">
        <v>54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81"/>
      <c r="M301" s="81"/>
      <c r="N301" s="81"/>
      <c r="O301" s="81"/>
      <c r="P301" s="81"/>
    </row>
    <row r="302" spans="1:16" ht="24">
      <c r="A302" s="42" t="s">
        <v>55</v>
      </c>
      <c r="B302" s="42">
        <v>2</v>
      </c>
      <c r="C302" s="42">
        <v>6</v>
      </c>
      <c r="D302" s="42">
        <v>0</v>
      </c>
      <c r="E302" s="42">
        <v>0</v>
      </c>
      <c r="F302" s="42">
        <f>C302+D302+E302</f>
        <v>6</v>
      </c>
      <c r="G302" s="42">
        <v>0</v>
      </c>
      <c r="H302" s="42">
        <v>0</v>
      </c>
      <c r="I302" s="42">
        <v>0</v>
      </c>
      <c r="J302" s="42">
        <f>G302-H302-I302</f>
        <v>0</v>
      </c>
      <c r="K302" s="42">
        <f>F302+J302</f>
        <v>6</v>
      </c>
      <c r="L302" s="81">
        <v>0</v>
      </c>
      <c r="M302" s="81"/>
      <c r="N302" s="81">
        <v>0</v>
      </c>
      <c r="O302" s="81" t="e">
        <f>N302/L302</f>
        <v>#DIV/0!</v>
      </c>
      <c r="P302" s="81">
        <v>0</v>
      </c>
    </row>
    <row r="303" spans="1:16" ht="24">
      <c r="A303" s="42" t="s">
        <v>56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81"/>
      <c r="M303" s="81"/>
      <c r="N303" s="81"/>
      <c r="O303" s="81"/>
      <c r="P303" s="81"/>
    </row>
    <row r="304" spans="1:16" ht="24">
      <c r="A304" s="42" t="s">
        <v>57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81"/>
      <c r="M304" s="81"/>
      <c r="N304" s="81"/>
      <c r="O304" s="81"/>
      <c r="P304" s="81"/>
    </row>
    <row r="305" spans="1:16" ht="24">
      <c r="A305" s="42" t="s">
        <v>58</v>
      </c>
      <c r="B305" s="42">
        <v>2</v>
      </c>
      <c r="C305" s="42">
        <v>6</v>
      </c>
      <c r="D305" s="42">
        <v>0</v>
      </c>
      <c r="E305" s="42">
        <v>0</v>
      </c>
      <c r="F305" s="42">
        <f>C305+D305+E305</f>
        <v>6</v>
      </c>
      <c r="G305" s="42">
        <v>0</v>
      </c>
      <c r="H305" s="42">
        <v>0</v>
      </c>
      <c r="I305" s="42">
        <v>0</v>
      </c>
      <c r="J305" s="42">
        <f>G305-H305-I305</f>
        <v>0</v>
      </c>
      <c r="K305" s="42">
        <f>F305+J305</f>
        <v>6</v>
      </c>
      <c r="L305" s="81">
        <v>0</v>
      </c>
      <c r="M305" s="81"/>
      <c r="N305" s="81">
        <v>0</v>
      </c>
      <c r="O305" s="81" t="e">
        <f>N305/L305</f>
        <v>#DIV/0!</v>
      </c>
      <c r="P305" s="81">
        <v>0</v>
      </c>
    </row>
    <row r="306" spans="1:16" ht="24">
      <c r="A306" s="42" t="s">
        <v>59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81"/>
      <c r="M306" s="81"/>
      <c r="N306" s="81"/>
      <c r="O306" s="81"/>
      <c r="P306" s="81"/>
    </row>
    <row r="307" spans="1:16" ht="24">
      <c r="A307" s="42" t="s">
        <v>60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81"/>
      <c r="M307" s="81"/>
      <c r="N307" s="81"/>
      <c r="O307" s="81"/>
      <c r="P307" s="81"/>
    </row>
    <row r="308" spans="1:16" ht="24">
      <c r="A308" s="42" t="s">
        <v>61</v>
      </c>
      <c r="B308" s="42">
        <v>1</v>
      </c>
      <c r="C308" s="42">
        <v>7</v>
      </c>
      <c r="D308" s="42">
        <v>0</v>
      </c>
      <c r="E308" s="42">
        <v>0</v>
      </c>
      <c r="F308" s="42">
        <f>C308+D308+E308</f>
        <v>7</v>
      </c>
      <c r="G308" s="42">
        <v>0</v>
      </c>
      <c r="H308" s="42">
        <v>0</v>
      </c>
      <c r="I308" s="42">
        <v>0</v>
      </c>
      <c r="J308" s="42">
        <f>G308-H308-I308</f>
        <v>0</v>
      </c>
      <c r="K308" s="42">
        <f>F308+J308</f>
        <v>7</v>
      </c>
      <c r="L308" s="81">
        <v>0</v>
      </c>
      <c r="M308" s="81"/>
      <c r="N308" s="81">
        <v>0</v>
      </c>
      <c r="O308" s="81" t="e">
        <f>N308/L308</f>
        <v>#DIV/0!</v>
      </c>
      <c r="P308" s="81">
        <v>0</v>
      </c>
    </row>
    <row r="309" spans="1:16" ht="24">
      <c r="A309" s="42" t="s">
        <v>62</v>
      </c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81"/>
      <c r="M309" s="81"/>
      <c r="N309" s="81"/>
      <c r="O309" s="81"/>
      <c r="P309" s="81"/>
    </row>
    <row r="310" spans="1:16" ht="24">
      <c r="A310" s="42" t="s">
        <v>63</v>
      </c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81"/>
      <c r="M310" s="81"/>
      <c r="N310" s="81"/>
      <c r="O310" s="81"/>
      <c r="P310" s="81"/>
    </row>
    <row r="311" spans="1:16" ht="24">
      <c r="A311" s="42" t="s">
        <v>64</v>
      </c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81"/>
      <c r="M311" s="81"/>
      <c r="N311" s="81"/>
      <c r="O311" s="81"/>
      <c r="P311" s="81"/>
    </row>
    <row r="312" spans="1:16" ht="24">
      <c r="A312" s="42" t="s">
        <v>65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1"/>
      <c r="M312" s="81"/>
      <c r="N312" s="81"/>
      <c r="O312" s="81"/>
      <c r="P312" s="81"/>
    </row>
    <row r="313" spans="1:16" ht="24">
      <c r="A313" s="42" t="s">
        <v>66</v>
      </c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81"/>
      <c r="M313" s="81"/>
      <c r="N313" s="81"/>
      <c r="O313" s="81"/>
      <c r="P313" s="81"/>
    </row>
    <row r="314" spans="1:16" ht="24">
      <c r="A314" s="42" t="s">
        <v>67</v>
      </c>
      <c r="B314" s="83"/>
      <c r="C314" s="83"/>
      <c r="D314" s="42"/>
      <c r="E314" s="42"/>
      <c r="F314" s="42"/>
      <c r="G314" s="42"/>
      <c r="H314" s="42"/>
      <c r="I314" s="42"/>
      <c r="J314" s="42"/>
      <c r="K314" s="42"/>
      <c r="L314" s="81"/>
      <c r="M314" s="81"/>
      <c r="N314" s="81"/>
      <c r="O314" s="81"/>
      <c r="P314" s="81"/>
    </row>
    <row r="315" spans="1:16" ht="24">
      <c r="A315" s="84" t="s">
        <v>23</v>
      </c>
      <c r="B315" s="85">
        <f>SUM(B302:B314)</f>
        <v>5</v>
      </c>
      <c r="C315" s="85">
        <f>SUM(C302:C314)</f>
        <v>19</v>
      </c>
      <c r="D315" s="85">
        <f>SUM(D302:D314)</f>
        <v>0</v>
      </c>
      <c r="E315" s="85">
        <f>SUM(E302:E314)</f>
        <v>0</v>
      </c>
      <c r="F315" s="86">
        <f>C315+D315+E315</f>
        <v>19</v>
      </c>
      <c r="G315" s="85">
        <f>SUM(G302:G314)</f>
        <v>0</v>
      </c>
      <c r="H315" s="85">
        <f>SUM(H302:H314)</f>
        <v>0</v>
      </c>
      <c r="I315" s="85">
        <f>SUM(I302:I314)</f>
        <v>0</v>
      </c>
      <c r="J315" s="86">
        <f>G315-H315-I315</f>
        <v>0</v>
      </c>
      <c r="K315" s="86">
        <f>F315+J315</f>
        <v>19</v>
      </c>
      <c r="L315" s="85">
        <f>SUM(L302:L314)</f>
        <v>0</v>
      </c>
      <c r="M315" s="85"/>
      <c r="N315" s="85">
        <f>SUM(N302:N314)</f>
        <v>0</v>
      </c>
      <c r="O315" s="89" t="e">
        <f>N315/L315</f>
        <v>#DIV/0!</v>
      </c>
      <c r="P315" s="85">
        <f>SUM(P302:P314)</f>
        <v>0</v>
      </c>
    </row>
    <row r="316" spans="1:16" ht="17.2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</row>
    <row r="317" spans="1:16" ht="24">
      <c r="A317" s="208" t="s">
        <v>80</v>
      </c>
      <c r="B317" s="209" t="s">
        <v>20</v>
      </c>
      <c r="C317" s="210" t="s">
        <v>40</v>
      </c>
      <c r="D317" s="211"/>
      <c r="E317" s="211"/>
      <c r="F317" s="212"/>
      <c r="G317" s="210" t="s">
        <v>41</v>
      </c>
      <c r="H317" s="211"/>
      <c r="I317" s="211"/>
      <c r="J317" s="212"/>
      <c r="K317" s="213" t="s">
        <v>42</v>
      </c>
      <c r="L317" s="213" t="s">
        <v>43</v>
      </c>
      <c r="M317" s="213" t="s">
        <v>44</v>
      </c>
      <c r="N317" s="213" t="s">
        <v>45</v>
      </c>
      <c r="O317" s="213" t="s">
        <v>46</v>
      </c>
      <c r="P317" s="205" t="s">
        <v>21</v>
      </c>
    </row>
    <row r="318" spans="1:16">
      <c r="A318" s="208"/>
      <c r="B318" s="209"/>
      <c r="C318" s="205" t="s">
        <v>47</v>
      </c>
      <c r="D318" s="205" t="s">
        <v>48</v>
      </c>
      <c r="E318" s="205" t="s">
        <v>49</v>
      </c>
      <c r="F318" s="205" t="s">
        <v>50</v>
      </c>
      <c r="G318" s="205" t="s">
        <v>51</v>
      </c>
      <c r="H318" s="205" t="s">
        <v>52</v>
      </c>
      <c r="I318" s="205" t="s">
        <v>49</v>
      </c>
      <c r="J318" s="205" t="s">
        <v>53</v>
      </c>
      <c r="K318" s="214"/>
      <c r="L318" s="214"/>
      <c r="M318" s="214"/>
      <c r="N318" s="214"/>
      <c r="O318" s="214"/>
      <c r="P318" s="206"/>
    </row>
    <row r="319" spans="1:16">
      <c r="A319" s="208"/>
      <c r="B319" s="209"/>
      <c r="C319" s="206"/>
      <c r="D319" s="206"/>
      <c r="E319" s="206"/>
      <c r="F319" s="206"/>
      <c r="G319" s="206"/>
      <c r="H319" s="206"/>
      <c r="I319" s="206"/>
      <c r="J319" s="206"/>
      <c r="K319" s="214"/>
      <c r="L319" s="214"/>
      <c r="M319" s="214"/>
      <c r="N319" s="214"/>
      <c r="O319" s="214"/>
      <c r="P319" s="206"/>
    </row>
    <row r="320" spans="1:16">
      <c r="A320" s="208"/>
      <c r="B320" s="209"/>
      <c r="C320" s="207"/>
      <c r="D320" s="207"/>
      <c r="E320" s="207"/>
      <c r="F320" s="207"/>
      <c r="G320" s="207"/>
      <c r="H320" s="207"/>
      <c r="I320" s="207"/>
      <c r="J320" s="207"/>
      <c r="K320" s="215"/>
      <c r="L320" s="215"/>
      <c r="M320" s="215"/>
      <c r="N320" s="215"/>
      <c r="O320" s="215"/>
      <c r="P320" s="207"/>
    </row>
    <row r="321" spans="1:16" ht="24">
      <c r="A321" s="42" t="s">
        <v>54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1"/>
      <c r="M321" s="81"/>
      <c r="N321" s="81"/>
      <c r="O321" s="81"/>
      <c r="P321" s="81"/>
    </row>
    <row r="322" spans="1:16" ht="24">
      <c r="A322" s="42" t="s">
        <v>55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1"/>
      <c r="M322" s="81"/>
      <c r="N322" s="81"/>
      <c r="O322" s="81"/>
      <c r="P322" s="81"/>
    </row>
    <row r="323" spans="1:16" ht="24">
      <c r="A323" s="42" t="s">
        <v>56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81"/>
      <c r="M323" s="81"/>
      <c r="N323" s="81"/>
      <c r="O323" s="81"/>
      <c r="P323" s="81"/>
    </row>
    <row r="324" spans="1:16" ht="24">
      <c r="A324" s="42" t="s">
        <v>57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81"/>
      <c r="M324" s="81"/>
      <c r="N324" s="81"/>
      <c r="O324" s="81"/>
      <c r="P324" s="81"/>
    </row>
    <row r="325" spans="1:16" ht="24">
      <c r="A325" s="42" t="s">
        <v>58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1"/>
      <c r="M325" s="81"/>
      <c r="N325" s="81"/>
      <c r="O325" s="81"/>
      <c r="P325" s="81"/>
    </row>
    <row r="326" spans="1:16" ht="24">
      <c r="A326" s="42" t="s">
        <v>59</v>
      </c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81"/>
      <c r="M326" s="81"/>
      <c r="N326" s="81"/>
      <c r="O326" s="81"/>
      <c r="P326" s="81"/>
    </row>
    <row r="327" spans="1:16" ht="24">
      <c r="A327" s="42" t="s">
        <v>60</v>
      </c>
      <c r="B327" s="42">
        <v>2</v>
      </c>
      <c r="C327" s="42">
        <v>22</v>
      </c>
      <c r="D327" s="42">
        <v>0</v>
      </c>
      <c r="E327" s="42">
        <v>0</v>
      </c>
      <c r="F327" s="42">
        <f>C327+D327+E327</f>
        <v>22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22</v>
      </c>
      <c r="L327" s="81">
        <v>0</v>
      </c>
      <c r="M327" s="81"/>
      <c r="N327" s="81">
        <v>0</v>
      </c>
      <c r="O327" s="81" t="e">
        <f>N327/L327</f>
        <v>#DIV/0!</v>
      </c>
      <c r="P327" s="81">
        <v>0</v>
      </c>
    </row>
    <row r="328" spans="1:16" ht="24">
      <c r="A328" s="42" t="s">
        <v>61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1"/>
      <c r="M328" s="81"/>
      <c r="N328" s="81"/>
      <c r="O328" s="81"/>
      <c r="P328" s="81"/>
    </row>
    <row r="329" spans="1:16" ht="24">
      <c r="A329" s="42" t="s">
        <v>62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1"/>
      <c r="M329" s="81"/>
      <c r="N329" s="81"/>
      <c r="O329" s="81"/>
      <c r="P329" s="81"/>
    </row>
    <row r="330" spans="1:16" ht="24">
      <c r="A330" s="42" t="s">
        <v>63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1"/>
      <c r="M330" s="81"/>
      <c r="N330" s="81"/>
      <c r="O330" s="81"/>
      <c r="P330" s="81"/>
    </row>
    <row r="331" spans="1:16" ht="24">
      <c r="A331" s="42" t="s">
        <v>64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1"/>
      <c r="M331" s="81"/>
      <c r="N331" s="81"/>
      <c r="O331" s="81"/>
      <c r="P331" s="81"/>
    </row>
    <row r="332" spans="1:16" ht="24">
      <c r="A332" s="42" t="s">
        <v>65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1"/>
      <c r="M332" s="81"/>
      <c r="N332" s="81"/>
      <c r="O332" s="81"/>
      <c r="P332" s="81"/>
    </row>
    <row r="333" spans="1:16" ht="24">
      <c r="A333" s="42" t="s">
        <v>66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81"/>
      <c r="M333" s="81"/>
      <c r="N333" s="81"/>
      <c r="O333" s="81"/>
      <c r="P333" s="81"/>
    </row>
    <row r="334" spans="1:16" ht="24">
      <c r="A334" s="42" t="s">
        <v>67</v>
      </c>
      <c r="B334" s="83"/>
      <c r="C334" s="83"/>
      <c r="D334" s="83"/>
      <c r="E334" s="83"/>
      <c r="F334" s="42"/>
      <c r="G334" s="83"/>
      <c r="H334" s="83"/>
      <c r="I334" s="83"/>
      <c r="J334" s="42"/>
      <c r="K334" s="42"/>
      <c r="L334" s="100"/>
      <c r="M334" s="100"/>
      <c r="N334" s="100"/>
      <c r="O334" s="81"/>
      <c r="P334" s="100"/>
    </row>
    <row r="335" spans="1:16" ht="24">
      <c r="A335" s="84" t="s">
        <v>23</v>
      </c>
      <c r="B335" s="85">
        <f>SUM(B327:B334)</f>
        <v>2</v>
      </c>
      <c r="C335" s="85">
        <f>SUM(C327:C334)</f>
        <v>22</v>
      </c>
      <c r="D335" s="85">
        <f>SUM(D327:D334)</f>
        <v>0</v>
      </c>
      <c r="E335" s="85">
        <f>SUM(E327:E334)</f>
        <v>0</v>
      </c>
      <c r="F335" s="86">
        <f>C335+D335+E335</f>
        <v>22</v>
      </c>
      <c r="G335" s="85">
        <f>SUM(G327:G334)</f>
        <v>0</v>
      </c>
      <c r="H335" s="85">
        <f>SUM(H327:H334)</f>
        <v>0</v>
      </c>
      <c r="I335" s="85">
        <f>SUM(I327:I334)</f>
        <v>0</v>
      </c>
      <c r="J335" s="86">
        <f>G335-H335-I335</f>
        <v>0</v>
      </c>
      <c r="K335" s="86">
        <f>F335+J335</f>
        <v>22</v>
      </c>
      <c r="L335" s="85">
        <f>SUM(L327:L334)</f>
        <v>0</v>
      </c>
      <c r="M335" s="85"/>
      <c r="N335" s="85">
        <f>SUM(N327:N334)</f>
        <v>0</v>
      </c>
      <c r="O335" s="89" t="e">
        <f>N335/L335</f>
        <v>#DIV/0!</v>
      </c>
      <c r="P335" s="85">
        <f>SUM(P327:P334)</f>
        <v>0</v>
      </c>
    </row>
    <row r="336" spans="1:16" ht="17.2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</row>
    <row r="337" spans="1:16" ht="17.2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</row>
    <row r="338" spans="1:16" ht="24">
      <c r="A338" s="208" t="s">
        <v>128</v>
      </c>
      <c r="B338" s="209" t="s">
        <v>20</v>
      </c>
      <c r="C338" s="210" t="s">
        <v>40</v>
      </c>
      <c r="D338" s="211"/>
      <c r="E338" s="211"/>
      <c r="F338" s="212"/>
      <c r="G338" s="210" t="s">
        <v>41</v>
      </c>
      <c r="H338" s="211"/>
      <c r="I338" s="211"/>
      <c r="J338" s="212"/>
      <c r="K338" s="213" t="s">
        <v>42</v>
      </c>
      <c r="L338" s="213" t="s">
        <v>43</v>
      </c>
      <c r="M338" s="213" t="s">
        <v>44</v>
      </c>
      <c r="N338" s="213" t="s">
        <v>45</v>
      </c>
      <c r="O338" s="213" t="s">
        <v>46</v>
      </c>
      <c r="P338" s="205" t="s">
        <v>21</v>
      </c>
    </row>
    <row r="339" spans="1:16">
      <c r="A339" s="208"/>
      <c r="B339" s="209"/>
      <c r="C339" s="205" t="s">
        <v>47</v>
      </c>
      <c r="D339" s="205" t="s">
        <v>48</v>
      </c>
      <c r="E339" s="205" t="s">
        <v>49</v>
      </c>
      <c r="F339" s="205" t="s">
        <v>50</v>
      </c>
      <c r="G339" s="205" t="s">
        <v>51</v>
      </c>
      <c r="H339" s="205" t="s">
        <v>52</v>
      </c>
      <c r="I339" s="205" t="s">
        <v>49</v>
      </c>
      <c r="J339" s="205" t="s">
        <v>53</v>
      </c>
      <c r="K339" s="214"/>
      <c r="L339" s="214"/>
      <c r="M339" s="214"/>
      <c r="N339" s="214"/>
      <c r="O339" s="214"/>
      <c r="P339" s="206"/>
    </row>
    <row r="340" spans="1:16">
      <c r="A340" s="208"/>
      <c r="B340" s="209"/>
      <c r="C340" s="206"/>
      <c r="D340" s="206"/>
      <c r="E340" s="206"/>
      <c r="F340" s="206"/>
      <c r="G340" s="206"/>
      <c r="H340" s="206"/>
      <c r="I340" s="206"/>
      <c r="J340" s="206"/>
      <c r="K340" s="214"/>
      <c r="L340" s="214"/>
      <c r="M340" s="214"/>
      <c r="N340" s="214"/>
      <c r="O340" s="214"/>
      <c r="P340" s="206"/>
    </row>
    <row r="341" spans="1:16">
      <c r="A341" s="208"/>
      <c r="B341" s="209"/>
      <c r="C341" s="207"/>
      <c r="D341" s="207"/>
      <c r="E341" s="207"/>
      <c r="F341" s="207"/>
      <c r="G341" s="207"/>
      <c r="H341" s="207"/>
      <c r="I341" s="207"/>
      <c r="J341" s="207"/>
      <c r="K341" s="215"/>
      <c r="L341" s="215"/>
      <c r="M341" s="215"/>
      <c r="N341" s="215"/>
      <c r="O341" s="215"/>
      <c r="P341" s="207"/>
    </row>
    <row r="342" spans="1:16" ht="24">
      <c r="A342" s="42" t="s">
        <v>54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81"/>
      <c r="M342" s="81"/>
      <c r="N342" s="81"/>
      <c r="O342" s="81"/>
      <c r="P342" s="81"/>
    </row>
    <row r="343" spans="1:16" ht="24">
      <c r="A343" s="42" t="s">
        <v>55</v>
      </c>
      <c r="B343" s="42">
        <v>0</v>
      </c>
      <c r="C343" s="42"/>
      <c r="D343" s="42"/>
      <c r="E343" s="42"/>
      <c r="F343" s="42">
        <f t="shared" ref="F343:F348" si="29">C343+D343+E343</f>
        <v>0</v>
      </c>
      <c r="G343" s="42">
        <v>0</v>
      </c>
      <c r="H343" s="42"/>
      <c r="I343" s="42"/>
      <c r="J343" s="42">
        <f t="shared" ref="J343:J349" si="30">G343-H343-I343</f>
        <v>0</v>
      </c>
      <c r="K343" s="42">
        <f t="shared" ref="K343:K349" si="31">F343+J343</f>
        <v>0</v>
      </c>
      <c r="L343" s="81">
        <v>0</v>
      </c>
      <c r="M343" s="81"/>
      <c r="N343" s="81">
        <v>0</v>
      </c>
      <c r="O343" s="81" t="e">
        <f>N343/L343</f>
        <v>#DIV/0!</v>
      </c>
      <c r="P343" s="81">
        <v>0</v>
      </c>
    </row>
    <row r="344" spans="1:16" ht="24">
      <c r="A344" s="42" t="s">
        <v>56</v>
      </c>
      <c r="B344" s="42"/>
      <c r="C344" s="42"/>
      <c r="D344" s="42"/>
      <c r="E344" s="42"/>
      <c r="F344" s="42">
        <f t="shared" si="29"/>
        <v>0</v>
      </c>
      <c r="G344" s="42"/>
      <c r="H344" s="42"/>
      <c r="I344" s="42"/>
      <c r="J344" s="42">
        <f t="shared" si="30"/>
        <v>0</v>
      </c>
      <c r="K344" s="42">
        <f t="shared" si="31"/>
        <v>0</v>
      </c>
      <c r="L344" s="81"/>
      <c r="M344" s="81"/>
      <c r="N344" s="81"/>
      <c r="O344" s="81"/>
      <c r="P344" s="81"/>
    </row>
    <row r="345" spans="1:16" ht="24">
      <c r="A345" s="42" t="s">
        <v>57</v>
      </c>
      <c r="B345" s="42"/>
      <c r="C345" s="42"/>
      <c r="D345" s="42"/>
      <c r="E345" s="42"/>
      <c r="F345" s="42">
        <f t="shared" si="29"/>
        <v>0</v>
      </c>
      <c r="G345" s="42"/>
      <c r="H345" s="42"/>
      <c r="I345" s="42"/>
      <c r="J345" s="42">
        <f t="shared" si="30"/>
        <v>0</v>
      </c>
      <c r="K345" s="42">
        <f t="shared" si="31"/>
        <v>0</v>
      </c>
      <c r="L345" s="81"/>
      <c r="M345" s="81"/>
      <c r="N345" s="81"/>
      <c r="O345" s="81"/>
      <c r="P345" s="81"/>
    </row>
    <row r="346" spans="1:16" ht="24">
      <c r="A346" s="42" t="s">
        <v>58</v>
      </c>
      <c r="B346" s="42"/>
      <c r="C346" s="42"/>
      <c r="D346" s="42"/>
      <c r="E346" s="42"/>
      <c r="F346" s="42">
        <f t="shared" si="29"/>
        <v>0</v>
      </c>
      <c r="G346" s="42"/>
      <c r="H346" s="42"/>
      <c r="I346" s="42"/>
      <c r="J346" s="42">
        <f t="shared" si="30"/>
        <v>0</v>
      </c>
      <c r="K346" s="42">
        <f t="shared" si="31"/>
        <v>0</v>
      </c>
      <c r="L346" s="81"/>
      <c r="M346" s="81"/>
      <c r="N346" s="81"/>
      <c r="O346" s="81"/>
      <c r="P346" s="81"/>
    </row>
    <row r="347" spans="1:16" ht="24">
      <c r="A347" s="42" t="s">
        <v>59</v>
      </c>
      <c r="B347" s="42">
        <v>0</v>
      </c>
      <c r="C347" s="42">
        <v>0</v>
      </c>
      <c r="D347" s="42"/>
      <c r="E347" s="42"/>
      <c r="F347" s="42">
        <f t="shared" si="29"/>
        <v>0</v>
      </c>
      <c r="G347" s="42">
        <v>0</v>
      </c>
      <c r="H347" s="42"/>
      <c r="I347" s="42"/>
      <c r="J347" s="42">
        <f t="shared" si="30"/>
        <v>0</v>
      </c>
      <c r="K347" s="42">
        <f t="shared" si="31"/>
        <v>0</v>
      </c>
      <c r="L347" s="81">
        <v>0</v>
      </c>
      <c r="M347" s="81" t="s">
        <v>82</v>
      </c>
      <c r="N347" s="81">
        <f>L347*O347</f>
        <v>0</v>
      </c>
      <c r="O347" s="81">
        <v>0</v>
      </c>
      <c r="P347" s="97">
        <v>0</v>
      </c>
    </row>
    <row r="348" spans="1:16" ht="24">
      <c r="A348" s="42" t="s">
        <v>60</v>
      </c>
      <c r="B348" s="42">
        <v>0</v>
      </c>
      <c r="C348" s="42">
        <v>0</v>
      </c>
      <c r="D348" s="42"/>
      <c r="E348" s="42"/>
      <c r="F348" s="42">
        <f t="shared" si="29"/>
        <v>0</v>
      </c>
      <c r="G348" s="42">
        <v>0</v>
      </c>
      <c r="H348" s="42"/>
      <c r="I348" s="42"/>
      <c r="J348" s="42">
        <f t="shared" si="30"/>
        <v>0</v>
      </c>
      <c r="K348" s="42">
        <f t="shared" si="31"/>
        <v>0</v>
      </c>
      <c r="L348" s="81">
        <v>0</v>
      </c>
      <c r="M348" s="81" t="s">
        <v>82</v>
      </c>
      <c r="N348" s="81">
        <f t="shared" ref="N348:N355" si="32">L348*O348</f>
        <v>0</v>
      </c>
      <c r="O348" s="81">
        <v>0</v>
      </c>
      <c r="P348" s="97">
        <v>0</v>
      </c>
    </row>
    <row r="349" spans="1:16" ht="24">
      <c r="A349" s="42" t="s">
        <v>61</v>
      </c>
      <c r="B349" s="47">
        <v>0</v>
      </c>
      <c r="C349" s="47">
        <v>0</v>
      </c>
      <c r="D349" s="47"/>
      <c r="E349" s="47"/>
      <c r="F349" s="47">
        <v>0</v>
      </c>
      <c r="G349" s="47">
        <v>0</v>
      </c>
      <c r="H349" s="47">
        <v>0</v>
      </c>
      <c r="I349" s="47">
        <v>0</v>
      </c>
      <c r="J349" s="47">
        <f t="shared" si="30"/>
        <v>0</v>
      </c>
      <c r="K349" s="47">
        <f t="shared" si="31"/>
        <v>0</v>
      </c>
      <c r="L349" s="122">
        <v>0</v>
      </c>
      <c r="M349" s="122" t="s">
        <v>82</v>
      </c>
      <c r="N349" s="81">
        <f t="shared" si="32"/>
        <v>0</v>
      </c>
      <c r="O349" s="122">
        <v>0</v>
      </c>
      <c r="P349" s="147">
        <v>0</v>
      </c>
    </row>
    <row r="350" spans="1:16" ht="24">
      <c r="A350" s="42" t="s">
        <v>62</v>
      </c>
      <c r="B350" s="42">
        <v>0</v>
      </c>
      <c r="C350" s="42">
        <v>0</v>
      </c>
      <c r="D350" s="42">
        <v>0</v>
      </c>
      <c r="E350" s="42">
        <v>0</v>
      </c>
      <c r="F350" s="42">
        <f>C350+D350+E350</f>
        <v>0</v>
      </c>
      <c r="G350" s="42">
        <v>0</v>
      </c>
      <c r="H350" s="42">
        <v>0</v>
      </c>
      <c r="I350" s="42">
        <v>0</v>
      </c>
      <c r="J350" s="42">
        <f>G350-H350-I350</f>
        <v>0</v>
      </c>
      <c r="K350" s="42">
        <f>F350+J350</f>
        <v>0</v>
      </c>
      <c r="L350" s="81">
        <v>0</v>
      </c>
      <c r="M350" s="122" t="s">
        <v>82</v>
      </c>
      <c r="N350" s="81">
        <f t="shared" si="32"/>
        <v>0</v>
      </c>
      <c r="O350" s="81">
        <v>0</v>
      </c>
      <c r="P350" s="97">
        <v>0</v>
      </c>
    </row>
    <row r="351" spans="1:16" ht="24">
      <c r="A351" s="42" t="s">
        <v>63</v>
      </c>
      <c r="B351" s="42">
        <v>1</v>
      </c>
      <c r="C351" s="42">
        <v>1</v>
      </c>
      <c r="D351" s="42">
        <v>0</v>
      </c>
      <c r="E351" s="42"/>
      <c r="F351" s="42">
        <f t="shared" ref="F351:F355" si="33">C351+D351+E351</f>
        <v>1</v>
      </c>
      <c r="G351" s="42">
        <v>0</v>
      </c>
      <c r="H351" s="42"/>
      <c r="I351" s="42"/>
      <c r="J351" s="42">
        <f t="shared" ref="J351:J356" si="34">G351-H351-I351</f>
        <v>0</v>
      </c>
      <c r="K351" s="42">
        <f t="shared" ref="K351:K355" si="35">F351+J351</f>
        <v>1</v>
      </c>
      <c r="L351" s="81">
        <v>0</v>
      </c>
      <c r="M351" s="122" t="s">
        <v>82</v>
      </c>
      <c r="N351" s="81">
        <f t="shared" si="32"/>
        <v>0</v>
      </c>
      <c r="O351" s="81">
        <v>0</v>
      </c>
      <c r="P351" s="97">
        <v>0</v>
      </c>
    </row>
    <row r="352" spans="1:16" ht="24">
      <c r="A352" s="42" t="s">
        <v>64</v>
      </c>
      <c r="B352" s="42">
        <v>0</v>
      </c>
      <c r="C352" s="42">
        <v>0</v>
      </c>
      <c r="D352" s="42"/>
      <c r="E352" s="42"/>
      <c r="F352" s="42">
        <f t="shared" si="33"/>
        <v>0</v>
      </c>
      <c r="G352" s="42">
        <v>0</v>
      </c>
      <c r="H352" s="42"/>
      <c r="I352" s="42"/>
      <c r="J352" s="42">
        <f t="shared" si="34"/>
        <v>0</v>
      </c>
      <c r="K352" s="42">
        <f t="shared" si="35"/>
        <v>0</v>
      </c>
      <c r="L352" s="81">
        <v>0</v>
      </c>
      <c r="M352" s="122" t="s">
        <v>82</v>
      </c>
      <c r="N352" s="81">
        <f t="shared" si="32"/>
        <v>0</v>
      </c>
      <c r="O352" s="81">
        <v>0</v>
      </c>
      <c r="P352" s="97">
        <v>0</v>
      </c>
    </row>
    <row r="353" spans="1:16" ht="24">
      <c r="A353" s="42" t="s">
        <v>65</v>
      </c>
      <c r="B353" s="42"/>
      <c r="C353" s="42"/>
      <c r="D353" s="42"/>
      <c r="E353" s="42"/>
      <c r="F353" s="42">
        <f t="shared" si="33"/>
        <v>0</v>
      </c>
      <c r="G353" s="42"/>
      <c r="H353" s="42"/>
      <c r="I353" s="42"/>
      <c r="J353" s="42">
        <f t="shared" si="34"/>
        <v>0</v>
      </c>
      <c r="K353" s="42">
        <f t="shared" si="35"/>
        <v>0</v>
      </c>
      <c r="L353" s="81"/>
      <c r="M353" s="81"/>
      <c r="N353" s="81">
        <f t="shared" si="32"/>
        <v>0</v>
      </c>
      <c r="O353" s="81"/>
      <c r="P353" s="81"/>
    </row>
    <row r="354" spans="1:16" ht="24">
      <c r="A354" s="42" t="s">
        <v>66</v>
      </c>
      <c r="B354" s="42"/>
      <c r="C354" s="42"/>
      <c r="D354" s="42"/>
      <c r="E354" s="42"/>
      <c r="F354" s="42">
        <f t="shared" si="33"/>
        <v>0</v>
      </c>
      <c r="G354" s="42"/>
      <c r="H354" s="42"/>
      <c r="I354" s="42"/>
      <c r="J354" s="42">
        <f t="shared" si="34"/>
        <v>0</v>
      </c>
      <c r="K354" s="42">
        <f t="shared" si="35"/>
        <v>0</v>
      </c>
      <c r="L354" s="81"/>
      <c r="M354" s="81"/>
      <c r="N354" s="81">
        <f t="shared" si="32"/>
        <v>0</v>
      </c>
      <c r="O354" s="81"/>
      <c r="P354" s="81"/>
    </row>
    <row r="355" spans="1:16" ht="24">
      <c r="A355" s="42" t="s">
        <v>67</v>
      </c>
      <c r="B355" s="83"/>
      <c r="C355" s="83"/>
      <c r="D355" s="83"/>
      <c r="E355" s="83"/>
      <c r="F355" s="42">
        <f t="shared" si="33"/>
        <v>0</v>
      </c>
      <c r="G355" s="83"/>
      <c r="H355" s="83"/>
      <c r="I355" s="83"/>
      <c r="J355" s="42">
        <f t="shared" si="34"/>
        <v>0</v>
      </c>
      <c r="K355" s="42">
        <f t="shared" si="35"/>
        <v>0</v>
      </c>
      <c r="L355" s="100"/>
      <c r="M355" s="81"/>
      <c r="N355" s="81">
        <f t="shared" si="32"/>
        <v>0</v>
      </c>
      <c r="O355" s="81"/>
      <c r="P355" s="100"/>
    </row>
    <row r="356" spans="1:16" ht="24">
      <c r="A356" s="84" t="s">
        <v>23</v>
      </c>
      <c r="B356" s="85">
        <f>SUM(B343:B355)</f>
        <v>1</v>
      </c>
      <c r="C356" s="85">
        <f>SUM(C343:C355)</f>
        <v>1</v>
      </c>
      <c r="D356" s="85">
        <f t="shared" ref="D356:F356" si="36">SUM(D343:D355)</f>
        <v>0</v>
      </c>
      <c r="E356" s="85">
        <f t="shared" si="36"/>
        <v>0</v>
      </c>
      <c r="F356" s="85">
        <f t="shared" si="36"/>
        <v>1</v>
      </c>
      <c r="G356" s="85">
        <f>SUM(G342:G355)</f>
        <v>0</v>
      </c>
      <c r="H356" s="85">
        <f>SUM(H350:H355)</f>
        <v>0</v>
      </c>
      <c r="I356" s="85">
        <f>SUM(I350:I355)</f>
        <v>0</v>
      </c>
      <c r="J356" s="42">
        <f t="shared" si="34"/>
        <v>0</v>
      </c>
      <c r="K356" s="86">
        <f>F356+J356</f>
        <v>1</v>
      </c>
      <c r="L356" s="85">
        <f>SUM(L342:L355)</f>
        <v>0</v>
      </c>
      <c r="M356" s="89" t="s">
        <v>82</v>
      </c>
      <c r="N356" s="85">
        <f>SUM(N342:N355)</f>
        <v>0</v>
      </c>
      <c r="O356" s="110" t="e">
        <f>N356/L356</f>
        <v>#DIV/0!</v>
      </c>
      <c r="P356" s="90">
        <f>SUM(P342:P355)/6</f>
        <v>0</v>
      </c>
    </row>
    <row r="357" spans="1:16" ht="17.2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</row>
    <row r="358" spans="1:16" ht="17.2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</row>
    <row r="359" spans="1:16" ht="24">
      <c r="A359" s="208" t="s">
        <v>85</v>
      </c>
      <c r="B359" s="209" t="s">
        <v>20</v>
      </c>
      <c r="C359" s="210" t="s">
        <v>40</v>
      </c>
      <c r="D359" s="211"/>
      <c r="E359" s="211"/>
      <c r="F359" s="212"/>
      <c r="G359" s="210" t="s">
        <v>41</v>
      </c>
      <c r="H359" s="211"/>
      <c r="I359" s="211"/>
      <c r="J359" s="212"/>
      <c r="K359" s="213" t="s">
        <v>42</v>
      </c>
      <c r="L359" s="213" t="s">
        <v>43</v>
      </c>
      <c r="M359" s="213" t="s">
        <v>44</v>
      </c>
      <c r="N359" s="213" t="s">
        <v>45</v>
      </c>
      <c r="O359" s="213" t="s">
        <v>46</v>
      </c>
      <c r="P359" s="205" t="s">
        <v>21</v>
      </c>
    </row>
    <row r="360" spans="1:16">
      <c r="A360" s="208"/>
      <c r="B360" s="209"/>
      <c r="C360" s="205" t="s">
        <v>47</v>
      </c>
      <c r="D360" s="205" t="s">
        <v>48</v>
      </c>
      <c r="E360" s="205" t="s">
        <v>49</v>
      </c>
      <c r="F360" s="205" t="s">
        <v>50</v>
      </c>
      <c r="G360" s="205" t="s">
        <v>51</v>
      </c>
      <c r="H360" s="205" t="s">
        <v>52</v>
      </c>
      <c r="I360" s="205" t="s">
        <v>49</v>
      </c>
      <c r="J360" s="205" t="s">
        <v>53</v>
      </c>
      <c r="K360" s="214"/>
      <c r="L360" s="214"/>
      <c r="M360" s="214"/>
      <c r="N360" s="214"/>
      <c r="O360" s="214"/>
      <c r="P360" s="206"/>
    </row>
    <row r="361" spans="1:16">
      <c r="A361" s="208"/>
      <c r="B361" s="209"/>
      <c r="C361" s="206"/>
      <c r="D361" s="206"/>
      <c r="E361" s="206"/>
      <c r="F361" s="206"/>
      <c r="G361" s="206"/>
      <c r="H361" s="206"/>
      <c r="I361" s="206"/>
      <c r="J361" s="206"/>
      <c r="K361" s="214"/>
      <c r="L361" s="214"/>
      <c r="M361" s="214"/>
      <c r="N361" s="214"/>
      <c r="O361" s="214"/>
      <c r="P361" s="206"/>
    </row>
    <row r="362" spans="1:16">
      <c r="A362" s="208"/>
      <c r="B362" s="209"/>
      <c r="C362" s="207"/>
      <c r="D362" s="207"/>
      <c r="E362" s="207"/>
      <c r="F362" s="207"/>
      <c r="G362" s="207"/>
      <c r="H362" s="207"/>
      <c r="I362" s="207"/>
      <c r="J362" s="207"/>
      <c r="K362" s="215"/>
      <c r="L362" s="215"/>
      <c r="M362" s="215"/>
      <c r="N362" s="215"/>
      <c r="O362" s="215"/>
      <c r="P362" s="207"/>
    </row>
    <row r="363" spans="1:16" ht="24">
      <c r="A363" s="42" t="s">
        <v>54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1"/>
      <c r="M363" s="81"/>
      <c r="N363" s="81"/>
      <c r="O363" s="81"/>
      <c r="P363" s="81"/>
    </row>
    <row r="364" spans="1:16" ht="24">
      <c r="A364" s="42" t="s">
        <v>55</v>
      </c>
      <c r="B364" s="42">
        <v>0</v>
      </c>
      <c r="C364" s="42"/>
      <c r="D364" s="42"/>
      <c r="E364" s="42"/>
      <c r="F364" s="42">
        <f t="shared" ref="F364:F369" si="37">C364+D364+E364</f>
        <v>0</v>
      </c>
      <c r="G364" s="42">
        <v>0</v>
      </c>
      <c r="H364" s="42"/>
      <c r="I364" s="42"/>
      <c r="J364" s="42">
        <f t="shared" ref="J364:J370" si="38">G364-H364-I364</f>
        <v>0</v>
      </c>
      <c r="K364" s="42">
        <f t="shared" ref="K364:K370" si="39">F364+J364</f>
        <v>0</v>
      </c>
      <c r="L364" s="81">
        <v>0</v>
      </c>
      <c r="M364" s="81"/>
      <c r="N364" s="81">
        <v>0</v>
      </c>
      <c r="O364" s="81" t="e">
        <f>N364/L364</f>
        <v>#DIV/0!</v>
      </c>
      <c r="P364" s="81">
        <v>0</v>
      </c>
    </row>
    <row r="365" spans="1:16" ht="24">
      <c r="A365" s="42" t="s">
        <v>56</v>
      </c>
      <c r="B365" s="42"/>
      <c r="C365" s="42"/>
      <c r="D365" s="42"/>
      <c r="E365" s="42"/>
      <c r="F365" s="42">
        <f t="shared" si="37"/>
        <v>0</v>
      </c>
      <c r="G365" s="42"/>
      <c r="H365" s="42"/>
      <c r="I365" s="42"/>
      <c r="J365" s="42">
        <f t="shared" si="38"/>
        <v>0</v>
      </c>
      <c r="K365" s="42">
        <f t="shared" si="39"/>
        <v>0</v>
      </c>
      <c r="L365" s="81"/>
      <c r="M365" s="81"/>
      <c r="N365" s="81"/>
      <c r="O365" s="81"/>
      <c r="P365" s="81"/>
    </row>
    <row r="366" spans="1:16" ht="24">
      <c r="A366" s="42" t="s">
        <v>57</v>
      </c>
      <c r="B366" s="42"/>
      <c r="C366" s="42"/>
      <c r="D366" s="42"/>
      <c r="E366" s="42"/>
      <c r="F366" s="42">
        <f t="shared" si="37"/>
        <v>0</v>
      </c>
      <c r="G366" s="42"/>
      <c r="H366" s="42"/>
      <c r="I366" s="42"/>
      <c r="J366" s="42">
        <f t="shared" si="38"/>
        <v>0</v>
      </c>
      <c r="K366" s="42">
        <f t="shared" si="39"/>
        <v>0</v>
      </c>
      <c r="L366" s="81"/>
      <c r="M366" s="81"/>
      <c r="N366" s="81"/>
      <c r="O366" s="81"/>
      <c r="P366" s="81"/>
    </row>
    <row r="367" spans="1:16" ht="24">
      <c r="A367" s="42" t="s">
        <v>58</v>
      </c>
      <c r="B367" s="42"/>
      <c r="C367" s="42"/>
      <c r="D367" s="42"/>
      <c r="E367" s="42"/>
      <c r="F367" s="42">
        <f t="shared" si="37"/>
        <v>0</v>
      </c>
      <c r="G367" s="42"/>
      <c r="H367" s="42"/>
      <c r="I367" s="42"/>
      <c r="J367" s="42">
        <f t="shared" si="38"/>
        <v>0</v>
      </c>
      <c r="K367" s="42">
        <f t="shared" si="39"/>
        <v>0</v>
      </c>
      <c r="L367" s="81"/>
      <c r="M367" s="81"/>
      <c r="N367" s="81"/>
      <c r="O367" s="81"/>
      <c r="P367" s="81"/>
    </row>
    <row r="368" spans="1:16" ht="24">
      <c r="A368" s="42" t="s">
        <v>59</v>
      </c>
      <c r="B368" s="42">
        <v>0</v>
      </c>
      <c r="C368" s="42">
        <v>0</v>
      </c>
      <c r="D368" s="42"/>
      <c r="E368" s="42"/>
      <c r="F368" s="42">
        <f t="shared" si="37"/>
        <v>0</v>
      </c>
      <c r="G368" s="42">
        <v>0</v>
      </c>
      <c r="H368" s="42"/>
      <c r="I368" s="42"/>
      <c r="J368" s="42">
        <f t="shared" si="38"/>
        <v>0</v>
      </c>
      <c r="K368" s="42">
        <f t="shared" si="39"/>
        <v>0</v>
      </c>
      <c r="L368" s="81">
        <v>0</v>
      </c>
      <c r="M368" s="81" t="s">
        <v>82</v>
      </c>
      <c r="N368" s="81">
        <f>L368*O368</f>
        <v>0</v>
      </c>
      <c r="O368" s="81">
        <v>0</v>
      </c>
      <c r="P368" s="97">
        <v>0</v>
      </c>
    </row>
    <row r="369" spans="1:16" ht="24">
      <c r="A369" s="42" t="s">
        <v>60</v>
      </c>
      <c r="B369" s="42">
        <v>0</v>
      </c>
      <c r="C369" s="42">
        <v>0</v>
      </c>
      <c r="D369" s="42"/>
      <c r="E369" s="42"/>
      <c r="F369" s="42">
        <f t="shared" si="37"/>
        <v>0</v>
      </c>
      <c r="G369" s="42">
        <v>0</v>
      </c>
      <c r="H369" s="42"/>
      <c r="I369" s="42"/>
      <c r="J369" s="42">
        <f t="shared" si="38"/>
        <v>0</v>
      </c>
      <c r="K369" s="42">
        <f t="shared" si="39"/>
        <v>0</v>
      </c>
      <c r="L369" s="81">
        <v>0</v>
      </c>
      <c r="M369" s="81" t="s">
        <v>82</v>
      </c>
      <c r="N369" s="81">
        <f t="shared" ref="N369:N376" si="40">L369*O369</f>
        <v>0</v>
      </c>
      <c r="O369" s="81">
        <v>0</v>
      </c>
      <c r="P369" s="97">
        <v>0</v>
      </c>
    </row>
    <row r="370" spans="1:16" ht="24">
      <c r="A370" s="42" t="s">
        <v>61</v>
      </c>
      <c r="B370" s="47">
        <v>0</v>
      </c>
      <c r="C370" s="47">
        <v>0</v>
      </c>
      <c r="D370" s="47"/>
      <c r="E370" s="47"/>
      <c r="F370" s="47">
        <v>0</v>
      </c>
      <c r="G370" s="47">
        <v>0</v>
      </c>
      <c r="H370" s="47">
        <v>0</v>
      </c>
      <c r="I370" s="47">
        <v>0</v>
      </c>
      <c r="J370" s="47">
        <f t="shared" si="38"/>
        <v>0</v>
      </c>
      <c r="K370" s="47">
        <f t="shared" si="39"/>
        <v>0</v>
      </c>
      <c r="L370" s="122">
        <v>0</v>
      </c>
      <c r="M370" s="122" t="s">
        <v>82</v>
      </c>
      <c r="N370" s="81">
        <f t="shared" si="40"/>
        <v>0</v>
      </c>
      <c r="O370" s="122">
        <v>0</v>
      </c>
      <c r="P370" s="147">
        <v>0</v>
      </c>
    </row>
    <row r="371" spans="1:16" ht="24">
      <c r="A371" s="42" t="s">
        <v>62</v>
      </c>
      <c r="B371" s="42">
        <v>0</v>
      </c>
      <c r="C371" s="42">
        <v>0</v>
      </c>
      <c r="D371" s="42">
        <v>0</v>
      </c>
      <c r="E371" s="42">
        <v>0</v>
      </c>
      <c r="F371" s="42">
        <f>C371+D371+E371</f>
        <v>0</v>
      </c>
      <c r="G371" s="42">
        <v>0</v>
      </c>
      <c r="H371" s="42">
        <v>0</v>
      </c>
      <c r="I371" s="42">
        <v>0</v>
      </c>
      <c r="J371" s="42">
        <f>G371-H371-I371</f>
        <v>0</v>
      </c>
      <c r="K371" s="42">
        <f>F371+J371</f>
        <v>0</v>
      </c>
      <c r="L371" s="81">
        <v>0</v>
      </c>
      <c r="M371" s="122" t="s">
        <v>82</v>
      </c>
      <c r="N371" s="81">
        <f t="shared" si="40"/>
        <v>0</v>
      </c>
      <c r="O371" s="81">
        <v>0</v>
      </c>
      <c r="P371" s="97">
        <v>0</v>
      </c>
    </row>
    <row r="372" spans="1:16" ht="24">
      <c r="A372" s="42" t="s">
        <v>63</v>
      </c>
      <c r="B372" s="42">
        <v>1</v>
      </c>
      <c r="C372" s="42">
        <v>1</v>
      </c>
      <c r="D372" s="42">
        <v>0</v>
      </c>
      <c r="E372" s="42"/>
      <c r="F372" s="42">
        <f t="shared" ref="F372:F376" si="41">C372+D372+E372</f>
        <v>1</v>
      </c>
      <c r="G372" s="42">
        <v>0</v>
      </c>
      <c r="H372" s="42"/>
      <c r="I372" s="42"/>
      <c r="J372" s="42">
        <f t="shared" ref="J372:J377" si="42">G372-H372-I372</f>
        <v>0</v>
      </c>
      <c r="K372" s="42">
        <f t="shared" ref="K372:K376" si="43">F372+J372</f>
        <v>1</v>
      </c>
      <c r="L372" s="81">
        <v>0</v>
      </c>
      <c r="M372" s="122" t="s">
        <v>82</v>
      </c>
      <c r="N372" s="81">
        <f t="shared" si="40"/>
        <v>0</v>
      </c>
      <c r="O372" s="81">
        <v>0</v>
      </c>
      <c r="P372" s="97">
        <v>0</v>
      </c>
    </row>
    <row r="373" spans="1:16" ht="24">
      <c r="A373" s="42" t="s">
        <v>64</v>
      </c>
      <c r="B373" s="42">
        <v>1</v>
      </c>
      <c r="C373" s="42">
        <v>1</v>
      </c>
      <c r="D373" s="42">
        <v>0</v>
      </c>
      <c r="E373" s="42"/>
      <c r="F373" s="42">
        <f t="shared" si="41"/>
        <v>1</v>
      </c>
      <c r="G373" s="42">
        <v>0</v>
      </c>
      <c r="H373" s="42"/>
      <c r="I373" s="42"/>
      <c r="J373" s="42">
        <f t="shared" si="42"/>
        <v>0</v>
      </c>
      <c r="K373" s="42">
        <f t="shared" si="43"/>
        <v>1</v>
      </c>
      <c r="L373" s="81">
        <v>0</v>
      </c>
      <c r="M373" s="122" t="s">
        <v>82</v>
      </c>
      <c r="N373" s="81">
        <f t="shared" si="40"/>
        <v>0</v>
      </c>
      <c r="O373" s="81">
        <v>0</v>
      </c>
      <c r="P373" s="97">
        <v>0</v>
      </c>
    </row>
    <row r="374" spans="1:16" ht="24">
      <c r="A374" s="42" t="s">
        <v>65</v>
      </c>
      <c r="B374" s="42"/>
      <c r="C374" s="42"/>
      <c r="D374" s="42"/>
      <c r="E374" s="42"/>
      <c r="F374" s="42">
        <f t="shared" si="41"/>
        <v>0</v>
      </c>
      <c r="G374" s="42"/>
      <c r="H374" s="42"/>
      <c r="I374" s="42"/>
      <c r="J374" s="42">
        <f t="shared" si="42"/>
        <v>0</v>
      </c>
      <c r="K374" s="42">
        <f t="shared" si="43"/>
        <v>0</v>
      </c>
      <c r="L374" s="81"/>
      <c r="M374" s="81"/>
      <c r="N374" s="81">
        <f t="shared" si="40"/>
        <v>0</v>
      </c>
      <c r="O374" s="81"/>
      <c r="P374" s="81"/>
    </row>
    <row r="375" spans="1:16" ht="24">
      <c r="A375" s="42" t="s">
        <v>66</v>
      </c>
      <c r="B375" s="42"/>
      <c r="C375" s="42"/>
      <c r="D375" s="42"/>
      <c r="E375" s="42"/>
      <c r="F375" s="42">
        <f t="shared" si="41"/>
        <v>0</v>
      </c>
      <c r="G375" s="42"/>
      <c r="H375" s="42"/>
      <c r="I375" s="42"/>
      <c r="J375" s="42">
        <f t="shared" si="42"/>
        <v>0</v>
      </c>
      <c r="K375" s="42">
        <f t="shared" si="43"/>
        <v>0</v>
      </c>
      <c r="L375" s="81"/>
      <c r="M375" s="81"/>
      <c r="N375" s="81">
        <f t="shared" si="40"/>
        <v>0</v>
      </c>
      <c r="O375" s="81"/>
      <c r="P375" s="81"/>
    </row>
    <row r="376" spans="1:16" ht="24">
      <c r="A376" s="42" t="s">
        <v>67</v>
      </c>
      <c r="B376" s="83"/>
      <c r="C376" s="83"/>
      <c r="D376" s="83"/>
      <c r="E376" s="83"/>
      <c r="F376" s="42">
        <f t="shared" si="41"/>
        <v>0</v>
      </c>
      <c r="G376" s="83"/>
      <c r="H376" s="83"/>
      <c r="I376" s="83"/>
      <c r="J376" s="42">
        <f t="shared" si="42"/>
        <v>0</v>
      </c>
      <c r="K376" s="42">
        <f t="shared" si="43"/>
        <v>0</v>
      </c>
      <c r="L376" s="100"/>
      <c r="M376" s="81"/>
      <c r="N376" s="81">
        <f t="shared" si="40"/>
        <v>0</v>
      </c>
      <c r="O376" s="81"/>
      <c r="P376" s="100"/>
    </row>
    <row r="377" spans="1:16" ht="24">
      <c r="A377" s="84" t="s">
        <v>23</v>
      </c>
      <c r="B377" s="85">
        <f>SUM(B364:B376)</f>
        <v>2</v>
      </c>
      <c r="C377" s="85">
        <f>SUM(C364:C376)</f>
        <v>2</v>
      </c>
      <c r="D377" s="85">
        <f t="shared" ref="D377:F377" si="44">SUM(D364:D376)</f>
        <v>0</v>
      </c>
      <c r="E377" s="85">
        <f t="shared" si="44"/>
        <v>0</v>
      </c>
      <c r="F377" s="85">
        <f t="shared" si="44"/>
        <v>2</v>
      </c>
      <c r="G377" s="85">
        <f>SUM(G363:G376)</f>
        <v>0</v>
      </c>
      <c r="H377" s="85">
        <f>SUM(H371:H376)</f>
        <v>0</v>
      </c>
      <c r="I377" s="85">
        <f>SUM(I371:I376)</f>
        <v>0</v>
      </c>
      <c r="J377" s="42">
        <f t="shared" si="42"/>
        <v>0</v>
      </c>
      <c r="K377" s="86">
        <f>F377+J377</f>
        <v>2</v>
      </c>
      <c r="L377" s="85">
        <f>SUM(L363:L376)</f>
        <v>0</v>
      </c>
      <c r="M377" s="89" t="s">
        <v>82</v>
      </c>
      <c r="N377" s="85">
        <f>SUM(N363:N376)</f>
        <v>0</v>
      </c>
      <c r="O377" s="110" t="e">
        <f>N377/L377</f>
        <v>#DIV/0!</v>
      </c>
      <c r="P377" s="90">
        <f>SUM(P363:P376)/6</f>
        <v>0</v>
      </c>
    </row>
    <row r="378" spans="1:16" ht="17.2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</row>
    <row r="379" spans="1:16" ht="17.2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</row>
    <row r="380" spans="1:16" ht="24">
      <c r="A380" s="208" t="s">
        <v>3</v>
      </c>
      <c r="B380" s="209" t="s">
        <v>20</v>
      </c>
      <c r="C380" s="210" t="s">
        <v>40</v>
      </c>
      <c r="D380" s="211"/>
      <c r="E380" s="211"/>
      <c r="F380" s="212"/>
      <c r="G380" s="210" t="s">
        <v>41</v>
      </c>
      <c r="H380" s="211"/>
      <c r="I380" s="211"/>
      <c r="J380" s="212"/>
      <c r="K380" s="213" t="s">
        <v>42</v>
      </c>
      <c r="L380" s="213" t="s">
        <v>43</v>
      </c>
      <c r="M380" s="213" t="s">
        <v>44</v>
      </c>
      <c r="N380" s="213" t="s">
        <v>45</v>
      </c>
      <c r="O380" s="213" t="s">
        <v>46</v>
      </c>
      <c r="P380" s="205" t="s">
        <v>21</v>
      </c>
    </row>
    <row r="381" spans="1:16">
      <c r="A381" s="208"/>
      <c r="B381" s="209"/>
      <c r="C381" s="205" t="s">
        <v>47</v>
      </c>
      <c r="D381" s="205" t="s">
        <v>48</v>
      </c>
      <c r="E381" s="205" t="s">
        <v>49</v>
      </c>
      <c r="F381" s="205" t="s">
        <v>50</v>
      </c>
      <c r="G381" s="205" t="s">
        <v>51</v>
      </c>
      <c r="H381" s="205" t="s">
        <v>52</v>
      </c>
      <c r="I381" s="205" t="s">
        <v>49</v>
      </c>
      <c r="J381" s="205" t="s">
        <v>53</v>
      </c>
      <c r="K381" s="214"/>
      <c r="L381" s="214"/>
      <c r="M381" s="214"/>
      <c r="N381" s="214"/>
      <c r="O381" s="214"/>
      <c r="P381" s="206"/>
    </row>
    <row r="382" spans="1:16">
      <c r="A382" s="208"/>
      <c r="B382" s="209"/>
      <c r="C382" s="206"/>
      <c r="D382" s="206"/>
      <c r="E382" s="206"/>
      <c r="F382" s="206"/>
      <c r="G382" s="206"/>
      <c r="H382" s="206"/>
      <c r="I382" s="206"/>
      <c r="J382" s="206"/>
      <c r="K382" s="214"/>
      <c r="L382" s="214"/>
      <c r="M382" s="214"/>
      <c r="N382" s="214"/>
      <c r="O382" s="214"/>
      <c r="P382" s="206"/>
    </row>
    <row r="383" spans="1:16">
      <c r="A383" s="208"/>
      <c r="B383" s="209"/>
      <c r="C383" s="207"/>
      <c r="D383" s="207"/>
      <c r="E383" s="207"/>
      <c r="F383" s="207"/>
      <c r="G383" s="207"/>
      <c r="H383" s="207"/>
      <c r="I383" s="207"/>
      <c r="J383" s="207"/>
      <c r="K383" s="215"/>
      <c r="L383" s="215"/>
      <c r="M383" s="215"/>
      <c r="N383" s="215"/>
      <c r="O383" s="215"/>
      <c r="P383" s="207"/>
    </row>
    <row r="384" spans="1:16" ht="24">
      <c r="A384" s="42" t="s">
        <v>54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81"/>
      <c r="M384" s="81"/>
      <c r="N384" s="81"/>
      <c r="O384" s="81"/>
      <c r="P384" s="81"/>
    </row>
    <row r="385" spans="1:16" ht="24">
      <c r="A385" s="42" t="s">
        <v>55</v>
      </c>
      <c r="B385" s="42">
        <v>0</v>
      </c>
      <c r="C385" s="42"/>
      <c r="D385" s="42"/>
      <c r="E385" s="42"/>
      <c r="F385" s="42">
        <f t="shared" ref="F385:F390" si="45">C385+D385+E385</f>
        <v>0</v>
      </c>
      <c r="G385" s="42">
        <v>0</v>
      </c>
      <c r="H385" s="42"/>
      <c r="I385" s="42"/>
      <c r="J385" s="42">
        <f t="shared" ref="J385:J391" si="46">G385-H385-I385</f>
        <v>0</v>
      </c>
      <c r="K385" s="42">
        <f t="shared" ref="K385:K391" si="47">F385+J385</f>
        <v>0</v>
      </c>
      <c r="L385" s="81">
        <v>0</v>
      </c>
      <c r="M385" s="81"/>
      <c r="N385" s="81">
        <v>0</v>
      </c>
      <c r="O385" s="81" t="e">
        <f>N385/L385</f>
        <v>#DIV/0!</v>
      </c>
      <c r="P385" s="81">
        <v>0</v>
      </c>
    </row>
    <row r="386" spans="1:16" ht="24">
      <c r="A386" s="42" t="s">
        <v>56</v>
      </c>
      <c r="B386" s="42"/>
      <c r="C386" s="42"/>
      <c r="D386" s="42"/>
      <c r="E386" s="42"/>
      <c r="F386" s="42">
        <f t="shared" si="45"/>
        <v>0</v>
      </c>
      <c r="G386" s="42"/>
      <c r="H386" s="42"/>
      <c r="I386" s="42"/>
      <c r="J386" s="42">
        <f t="shared" si="46"/>
        <v>0</v>
      </c>
      <c r="K386" s="42">
        <f t="shared" si="47"/>
        <v>0</v>
      </c>
      <c r="L386" s="81"/>
      <c r="M386" s="81"/>
      <c r="N386" s="81"/>
      <c r="O386" s="81"/>
      <c r="P386" s="81"/>
    </row>
    <row r="387" spans="1:16" ht="24">
      <c r="A387" s="42" t="s">
        <v>57</v>
      </c>
      <c r="B387" s="42"/>
      <c r="C387" s="42"/>
      <c r="D387" s="42"/>
      <c r="E387" s="42"/>
      <c r="F387" s="42">
        <f t="shared" si="45"/>
        <v>0</v>
      </c>
      <c r="G387" s="42"/>
      <c r="H387" s="42"/>
      <c r="I387" s="42"/>
      <c r="J387" s="42">
        <f t="shared" si="46"/>
        <v>0</v>
      </c>
      <c r="K387" s="42">
        <f t="shared" si="47"/>
        <v>0</v>
      </c>
      <c r="L387" s="81"/>
      <c r="M387" s="81"/>
      <c r="N387" s="81"/>
      <c r="O387" s="81"/>
      <c r="P387" s="81"/>
    </row>
    <row r="388" spans="1:16" ht="24">
      <c r="A388" s="42" t="s">
        <v>58</v>
      </c>
      <c r="B388" s="42"/>
      <c r="C388" s="42"/>
      <c r="D388" s="42"/>
      <c r="E388" s="42"/>
      <c r="F388" s="42">
        <f t="shared" si="45"/>
        <v>0</v>
      </c>
      <c r="G388" s="42"/>
      <c r="H388" s="42"/>
      <c r="I388" s="42"/>
      <c r="J388" s="42">
        <f t="shared" si="46"/>
        <v>0</v>
      </c>
      <c r="K388" s="42">
        <f t="shared" si="47"/>
        <v>0</v>
      </c>
      <c r="L388" s="81"/>
      <c r="M388" s="81"/>
      <c r="N388" s="81"/>
      <c r="O388" s="81"/>
      <c r="P388" s="81"/>
    </row>
    <row r="389" spans="1:16" ht="24">
      <c r="A389" s="42" t="s">
        <v>59</v>
      </c>
      <c r="B389" s="42">
        <v>0</v>
      </c>
      <c r="C389" s="42">
        <v>0</v>
      </c>
      <c r="D389" s="42"/>
      <c r="E389" s="42"/>
      <c r="F389" s="42">
        <f t="shared" si="45"/>
        <v>0</v>
      </c>
      <c r="G389" s="42">
        <v>0</v>
      </c>
      <c r="H389" s="42"/>
      <c r="I389" s="42"/>
      <c r="J389" s="42">
        <f t="shared" si="46"/>
        <v>0</v>
      </c>
      <c r="K389" s="42">
        <f t="shared" si="47"/>
        <v>0</v>
      </c>
      <c r="L389" s="81">
        <v>0</v>
      </c>
      <c r="M389" s="81" t="s">
        <v>82</v>
      </c>
      <c r="N389" s="81">
        <f>L389*O389</f>
        <v>0</v>
      </c>
      <c r="O389" s="81">
        <v>0</v>
      </c>
      <c r="P389" s="97">
        <v>0</v>
      </c>
    </row>
    <row r="390" spans="1:16" ht="24">
      <c r="A390" s="42" t="s">
        <v>60</v>
      </c>
      <c r="B390" s="42">
        <v>0</v>
      </c>
      <c r="C390" s="42">
        <v>0</v>
      </c>
      <c r="D390" s="42"/>
      <c r="E390" s="42"/>
      <c r="F390" s="42">
        <f t="shared" si="45"/>
        <v>0</v>
      </c>
      <c r="G390" s="42">
        <v>0</v>
      </c>
      <c r="H390" s="42"/>
      <c r="I390" s="42"/>
      <c r="J390" s="42">
        <f t="shared" si="46"/>
        <v>0</v>
      </c>
      <c r="K390" s="42">
        <f t="shared" si="47"/>
        <v>0</v>
      </c>
      <c r="L390" s="81">
        <v>0</v>
      </c>
      <c r="M390" s="81" t="s">
        <v>82</v>
      </c>
      <c r="N390" s="81">
        <f t="shared" ref="N390:N397" si="48">L390*O390</f>
        <v>0</v>
      </c>
      <c r="O390" s="81">
        <v>0</v>
      </c>
      <c r="P390" s="97">
        <v>0</v>
      </c>
    </row>
    <row r="391" spans="1:16" ht="24">
      <c r="A391" s="42" t="s">
        <v>61</v>
      </c>
      <c r="B391" s="47">
        <v>0</v>
      </c>
      <c r="C391" s="47">
        <v>0</v>
      </c>
      <c r="D391" s="47"/>
      <c r="E391" s="47"/>
      <c r="F391" s="47">
        <v>0</v>
      </c>
      <c r="G391" s="47">
        <v>0</v>
      </c>
      <c r="H391" s="47">
        <v>0</v>
      </c>
      <c r="I391" s="47">
        <v>0</v>
      </c>
      <c r="J391" s="47">
        <f t="shared" si="46"/>
        <v>0</v>
      </c>
      <c r="K391" s="47">
        <f t="shared" si="47"/>
        <v>0</v>
      </c>
      <c r="L391" s="122">
        <v>0</v>
      </c>
      <c r="M391" s="122" t="s">
        <v>82</v>
      </c>
      <c r="N391" s="81">
        <f t="shared" si="48"/>
        <v>0</v>
      </c>
      <c r="O391" s="122">
        <v>0</v>
      </c>
      <c r="P391" s="147">
        <v>0</v>
      </c>
    </row>
    <row r="392" spans="1:16" ht="24">
      <c r="A392" s="42" t="s">
        <v>62</v>
      </c>
      <c r="B392" s="42">
        <v>0</v>
      </c>
      <c r="C392" s="42">
        <v>0</v>
      </c>
      <c r="D392" s="42">
        <v>0</v>
      </c>
      <c r="E392" s="42">
        <v>0</v>
      </c>
      <c r="F392" s="42">
        <f>C392+D392+E392</f>
        <v>0</v>
      </c>
      <c r="G392" s="42">
        <v>0</v>
      </c>
      <c r="H392" s="42">
        <v>0</v>
      </c>
      <c r="I392" s="42">
        <v>0</v>
      </c>
      <c r="J392" s="42">
        <f>G392-H392-I392</f>
        <v>0</v>
      </c>
      <c r="K392" s="42">
        <f>F392+J392</f>
        <v>0</v>
      </c>
      <c r="L392" s="81">
        <v>0</v>
      </c>
      <c r="M392" s="122" t="s">
        <v>82</v>
      </c>
      <c r="N392" s="81">
        <f t="shared" si="48"/>
        <v>0</v>
      </c>
      <c r="O392" s="81">
        <v>0</v>
      </c>
      <c r="P392" s="97">
        <v>0</v>
      </c>
    </row>
    <row r="393" spans="1:16" ht="24">
      <c r="A393" s="42" t="s">
        <v>63</v>
      </c>
      <c r="B393" s="42">
        <v>1</v>
      </c>
      <c r="C393" s="42">
        <v>1</v>
      </c>
      <c r="D393" s="42">
        <v>0</v>
      </c>
      <c r="E393" s="42"/>
      <c r="F393" s="42">
        <f t="shared" ref="F393:F397" si="49">C393+D393+E393</f>
        <v>1</v>
      </c>
      <c r="G393" s="42">
        <v>0</v>
      </c>
      <c r="H393" s="42"/>
      <c r="I393" s="42"/>
      <c r="J393" s="42">
        <f t="shared" ref="J393:J398" si="50">G393-H393-I393</f>
        <v>0</v>
      </c>
      <c r="K393" s="42">
        <f t="shared" ref="K393:K397" si="51">F393+J393</f>
        <v>1</v>
      </c>
      <c r="L393" s="81">
        <v>0</v>
      </c>
      <c r="M393" s="122" t="s">
        <v>82</v>
      </c>
      <c r="N393" s="81">
        <f t="shared" si="48"/>
        <v>0</v>
      </c>
      <c r="O393" s="81">
        <v>0</v>
      </c>
      <c r="P393" s="97">
        <v>0</v>
      </c>
    </row>
    <row r="394" spans="1:16" ht="24">
      <c r="A394" s="42" t="s">
        <v>64</v>
      </c>
      <c r="B394" s="42">
        <v>0</v>
      </c>
      <c r="C394" s="42">
        <v>0</v>
      </c>
      <c r="D394" s="42"/>
      <c r="E394" s="42"/>
      <c r="F394" s="42">
        <f t="shared" si="49"/>
        <v>0</v>
      </c>
      <c r="G394" s="42">
        <v>0</v>
      </c>
      <c r="H394" s="42"/>
      <c r="I394" s="42"/>
      <c r="J394" s="42">
        <f t="shared" si="50"/>
        <v>0</v>
      </c>
      <c r="K394" s="42">
        <f t="shared" si="51"/>
        <v>0</v>
      </c>
      <c r="L394" s="81">
        <v>0</v>
      </c>
      <c r="M394" s="122" t="s">
        <v>82</v>
      </c>
      <c r="N394" s="81">
        <f t="shared" si="48"/>
        <v>0</v>
      </c>
      <c r="O394" s="81">
        <v>0</v>
      </c>
      <c r="P394" s="97">
        <v>0</v>
      </c>
    </row>
    <row r="395" spans="1:16" ht="24">
      <c r="A395" s="42" t="s">
        <v>65</v>
      </c>
      <c r="B395" s="42"/>
      <c r="C395" s="42"/>
      <c r="D395" s="42"/>
      <c r="E395" s="42"/>
      <c r="F395" s="42">
        <f t="shared" si="49"/>
        <v>0</v>
      </c>
      <c r="G395" s="42"/>
      <c r="H395" s="42"/>
      <c r="I395" s="42"/>
      <c r="J395" s="42">
        <f t="shared" si="50"/>
        <v>0</v>
      </c>
      <c r="K395" s="42">
        <f t="shared" si="51"/>
        <v>0</v>
      </c>
      <c r="L395" s="81"/>
      <c r="M395" s="81"/>
      <c r="N395" s="81">
        <f t="shared" si="48"/>
        <v>0</v>
      </c>
      <c r="O395" s="81"/>
      <c r="P395" s="81"/>
    </row>
    <row r="396" spans="1:16" ht="24">
      <c r="A396" s="42" t="s">
        <v>66</v>
      </c>
      <c r="B396" s="42"/>
      <c r="C396" s="42"/>
      <c r="D396" s="42"/>
      <c r="E396" s="42"/>
      <c r="F396" s="42">
        <f t="shared" si="49"/>
        <v>0</v>
      </c>
      <c r="G396" s="42"/>
      <c r="H396" s="42"/>
      <c r="I396" s="42"/>
      <c r="J396" s="42">
        <f t="shared" si="50"/>
        <v>0</v>
      </c>
      <c r="K396" s="42">
        <f t="shared" si="51"/>
        <v>0</v>
      </c>
      <c r="L396" s="81"/>
      <c r="M396" s="81"/>
      <c r="N396" s="81">
        <f t="shared" si="48"/>
        <v>0</v>
      </c>
      <c r="O396" s="81"/>
      <c r="P396" s="81"/>
    </row>
    <row r="397" spans="1:16" ht="24">
      <c r="A397" s="42" t="s">
        <v>67</v>
      </c>
      <c r="B397" s="83"/>
      <c r="C397" s="83"/>
      <c r="D397" s="83"/>
      <c r="E397" s="83"/>
      <c r="F397" s="42">
        <f t="shared" si="49"/>
        <v>0</v>
      </c>
      <c r="G397" s="83"/>
      <c r="H397" s="83"/>
      <c r="I397" s="83"/>
      <c r="J397" s="42">
        <f t="shared" si="50"/>
        <v>0</v>
      </c>
      <c r="K397" s="42">
        <f t="shared" si="51"/>
        <v>0</v>
      </c>
      <c r="L397" s="100"/>
      <c r="M397" s="81"/>
      <c r="N397" s="81">
        <f t="shared" si="48"/>
        <v>0</v>
      </c>
      <c r="O397" s="81"/>
      <c r="P397" s="100"/>
    </row>
    <row r="398" spans="1:16" ht="24">
      <c r="A398" s="84" t="s">
        <v>23</v>
      </c>
      <c r="B398" s="85">
        <f>SUM(B385:B397)</f>
        <v>1</v>
      </c>
      <c r="C398" s="85">
        <f>SUM(C385:C397)</f>
        <v>1</v>
      </c>
      <c r="D398" s="85">
        <f t="shared" ref="D398:F398" si="52">SUM(D385:D397)</f>
        <v>0</v>
      </c>
      <c r="E398" s="85">
        <f t="shared" si="52"/>
        <v>0</v>
      </c>
      <c r="F398" s="85">
        <f t="shared" si="52"/>
        <v>1</v>
      </c>
      <c r="G398" s="85">
        <f>SUM(G384:G397)</f>
        <v>0</v>
      </c>
      <c r="H398" s="85">
        <f>SUM(H392:H397)</f>
        <v>0</v>
      </c>
      <c r="I398" s="85">
        <f>SUM(I392:I397)</f>
        <v>0</v>
      </c>
      <c r="J398" s="42">
        <f t="shared" si="50"/>
        <v>0</v>
      </c>
      <c r="K398" s="86">
        <f>F398+J398</f>
        <v>1</v>
      </c>
      <c r="L398" s="85">
        <f>SUM(L384:L397)</f>
        <v>0</v>
      </c>
      <c r="M398" s="89" t="s">
        <v>82</v>
      </c>
      <c r="N398" s="85">
        <f>SUM(N384:N397)</f>
        <v>0</v>
      </c>
      <c r="O398" s="110" t="e">
        <f>N398/L398</f>
        <v>#DIV/0!</v>
      </c>
      <c r="P398" s="90">
        <f>SUM(P384:P397)/6</f>
        <v>0</v>
      </c>
    </row>
    <row r="399" spans="1:16" ht="17.2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</row>
    <row r="400" spans="1:16" ht="17.2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</row>
    <row r="401" spans="1:16" ht="24">
      <c r="A401" s="208" t="s">
        <v>14</v>
      </c>
      <c r="B401" s="209" t="s">
        <v>20</v>
      </c>
      <c r="C401" s="210" t="s">
        <v>40</v>
      </c>
      <c r="D401" s="211"/>
      <c r="E401" s="211"/>
      <c r="F401" s="212"/>
      <c r="G401" s="210" t="s">
        <v>41</v>
      </c>
      <c r="H401" s="211"/>
      <c r="I401" s="211"/>
      <c r="J401" s="212"/>
      <c r="K401" s="213" t="s">
        <v>42</v>
      </c>
      <c r="L401" s="213" t="s">
        <v>43</v>
      </c>
      <c r="M401" s="213" t="s">
        <v>44</v>
      </c>
      <c r="N401" s="213" t="s">
        <v>45</v>
      </c>
      <c r="O401" s="213" t="s">
        <v>46</v>
      </c>
      <c r="P401" s="205" t="s">
        <v>21</v>
      </c>
    </row>
    <row r="402" spans="1:16">
      <c r="A402" s="208"/>
      <c r="B402" s="209"/>
      <c r="C402" s="205" t="s">
        <v>47</v>
      </c>
      <c r="D402" s="205" t="s">
        <v>48</v>
      </c>
      <c r="E402" s="205" t="s">
        <v>49</v>
      </c>
      <c r="F402" s="205" t="s">
        <v>50</v>
      </c>
      <c r="G402" s="205" t="s">
        <v>51</v>
      </c>
      <c r="H402" s="205" t="s">
        <v>52</v>
      </c>
      <c r="I402" s="205" t="s">
        <v>49</v>
      </c>
      <c r="J402" s="205" t="s">
        <v>53</v>
      </c>
      <c r="K402" s="214"/>
      <c r="L402" s="214"/>
      <c r="M402" s="214"/>
      <c r="N402" s="214"/>
      <c r="O402" s="214"/>
      <c r="P402" s="206"/>
    </row>
    <row r="403" spans="1:16">
      <c r="A403" s="208"/>
      <c r="B403" s="209"/>
      <c r="C403" s="206"/>
      <c r="D403" s="206"/>
      <c r="E403" s="206"/>
      <c r="F403" s="206"/>
      <c r="G403" s="206"/>
      <c r="H403" s="206"/>
      <c r="I403" s="206"/>
      <c r="J403" s="206"/>
      <c r="K403" s="214"/>
      <c r="L403" s="214"/>
      <c r="M403" s="214"/>
      <c r="N403" s="214"/>
      <c r="O403" s="214"/>
      <c r="P403" s="206"/>
    </row>
    <row r="404" spans="1:16">
      <c r="A404" s="208"/>
      <c r="B404" s="209"/>
      <c r="C404" s="207"/>
      <c r="D404" s="207"/>
      <c r="E404" s="207"/>
      <c r="F404" s="207"/>
      <c r="G404" s="207"/>
      <c r="H404" s="207"/>
      <c r="I404" s="207"/>
      <c r="J404" s="207"/>
      <c r="K404" s="215"/>
      <c r="L404" s="215"/>
      <c r="M404" s="215"/>
      <c r="N404" s="215"/>
      <c r="O404" s="215"/>
      <c r="P404" s="207"/>
    </row>
    <row r="405" spans="1:16" ht="24">
      <c r="A405" s="42" t="s">
        <v>54</v>
      </c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81"/>
      <c r="M405" s="81"/>
      <c r="N405" s="81"/>
      <c r="O405" s="81"/>
      <c r="P405" s="81"/>
    </row>
    <row r="406" spans="1:16" ht="24">
      <c r="A406" s="42" t="s">
        <v>55</v>
      </c>
      <c r="B406" s="42">
        <v>0</v>
      </c>
      <c r="C406" s="42"/>
      <c r="D406" s="42"/>
      <c r="E406" s="42"/>
      <c r="F406" s="42">
        <f t="shared" ref="F406:F411" si="53">C406+D406+E406</f>
        <v>0</v>
      </c>
      <c r="G406" s="42">
        <v>0</v>
      </c>
      <c r="H406" s="42"/>
      <c r="I406" s="42"/>
      <c r="J406" s="42">
        <f t="shared" ref="J406:J412" si="54">G406-H406-I406</f>
        <v>0</v>
      </c>
      <c r="K406" s="42">
        <f t="shared" ref="K406:K412" si="55">F406+J406</f>
        <v>0</v>
      </c>
      <c r="L406" s="81">
        <v>0</v>
      </c>
      <c r="M406" s="81"/>
      <c r="N406" s="81">
        <v>0</v>
      </c>
      <c r="O406" s="81" t="e">
        <f>N406/L406</f>
        <v>#DIV/0!</v>
      </c>
      <c r="P406" s="81">
        <v>0</v>
      </c>
    </row>
    <row r="407" spans="1:16" ht="24">
      <c r="A407" s="42" t="s">
        <v>56</v>
      </c>
      <c r="B407" s="42"/>
      <c r="C407" s="42"/>
      <c r="D407" s="42"/>
      <c r="E407" s="42"/>
      <c r="F407" s="42">
        <f t="shared" si="53"/>
        <v>0</v>
      </c>
      <c r="G407" s="42"/>
      <c r="H407" s="42"/>
      <c r="I407" s="42"/>
      <c r="J407" s="42">
        <f t="shared" si="54"/>
        <v>0</v>
      </c>
      <c r="K407" s="42">
        <f t="shared" si="55"/>
        <v>0</v>
      </c>
      <c r="L407" s="81"/>
      <c r="M407" s="81"/>
      <c r="N407" s="81"/>
      <c r="O407" s="81"/>
      <c r="P407" s="81"/>
    </row>
    <row r="408" spans="1:16" ht="24">
      <c r="A408" s="42" t="s">
        <v>57</v>
      </c>
      <c r="B408" s="42"/>
      <c r="C408" s="42"/>
      <c r="D408" s="42"/>
      <c r="E408" s="42"/>
      <c r="F408" s="42">
        <f t="shared" si="53"/>
        <v>0</v>
      </c>
      <c r="G408" s="42"/>
      <c r="H408" s="42"/>
      <c r="I408" s="42"/>
      <c r="J408" s="42">
        <f t="shared" si="54"/>
        <v>0</v>
      </c>
      <c r="K408" s="42">
        <f t="shared" si="55"/>
        <v>0</v>
      </c>
      <c r="L408" s="81"/>
      <c r="M408" s="81"/>
      <c r="N408" s="81"/>
      <c r="O408" s="81"/>
      <c r="P408" s="81"/>
    </row>
    <row r="409" spans="1:16" ht="24">
      <c r="A409" s="42" t="s">
        <v>58</v>
      </c>
      <c r="B409" s="42"/>
      <c r="C409" s="42"/>
      <c r="D409" s="42"/>
      <c r="E409" s="42"/>
      <c r="F409" s="42">
        <f t="shared" si="53"/>
        <v>0</v>
      </c>
      <c r="G409" s="42"/>
      <c r="H409" s="42"/>
      <c r="I409" s="42"/>
      <c r="J409" s="42">
        <f t="shared" si="54"/>
        <v>0</v>
      </c>
      <c r="K409" s="42">
        <f t="shared" si="55"/>
        <v>0</v>
      </c>
      <c r="L409" s="81"/>
      <c r="M409" s="81"/>
      <c r="N409" s="81"/>
      <c r="O409" s="81"/>
      <c r="P409" s="81"/>
    </row>
    <row r="410" spans="1:16" ht="24">
      <c r="A410" s="42" t="s">
        <v>59</v>
      </c>
      <c r="B410" s="42">
        <v>0</v>
      </c>
      <c r="C410" s="42">
        <v>0</v>
      </c>
      <c r="D410" s="42"/>
      <c r="E410" s="42"/>
      <c r="F410" s="42">
        <f t="shared" si="53"/>
        <v>0</v>
      </c>
      <c r="G410" s="42">
        <v>0</v>
      </c>
      <c r="H410" s="42"/>
      <c r="I410" s="42"/>
      <c r="J410" s="42">
        <f t="shared" si="54"/>
        <v>0</v>
      </c>
      <c r="K410" s="42">
        <f t="shared" si="55"/>
        <v>0</v>
      </c>
      <c r="L410" s="81">
        <v>0</v>
      </c>
      <c r="M410" s="81" t="s">
        <v>82</v>
      </c>
      <c r="N410" s="81">
        <f>L410*O410</f>
        <v>0</v>
      </c>
      <c r="O410" s="81">
        <v>0</v>
      </c>
      <c r="P410" s="97">
        <v>0</v>
      </c>
    </row>
    <row r="411" spans="1:16" ht="24">
      <c r="A411" s="42" t="s">
        <v>60</v>
      </c>
      <c r="B411" s="42">
        <v>0</v>
      </c>
      <c r="C411" s="42">
        <v>0</v>
      </c>
      <c r="D411" s="42"/>
      <c r="E411" s="42"/>
      <c r="F411" s="42">
        <f t="shared" si="53"/>
        <v>0</v>
      </c>
      <c r="G411" s="42">
        <v>0</v>
      </c>
      <c r="H411" s="42"/>
      <c r="I411" s="42"/>
      <c r="J411" s="42">
        <f t="shared" si="54"/>
        <v>0</v>
      </c>
      <c r="K411" s="42">
        <f t="shared" si="55"/>
        <v>0</v>
      </c>
      <c r="L411" s="81">
        <v>0</v>
      </c>
      <c r="M411" s="81" t="s">
        <v>82</v>
      </c>
      <c r="N411" s="81">
        <f t="shared" ref="N411:N418" si="56">L411*O411</f>
        <v>0</v>
      </c>
      <c r="O411" s="81">
        <v>0</v>
      </c>
      <c r="P411" s="97">
        <v>0</v>
      </c>
    </row>
    <row r="412" spans="1:16" ht="24">
      <c r="A412" s="42" t="s">
        <v>61</v>
      </c>
      <c r="B412" s="47">
        <v>0</v>
      </c>
      <c r="C412" s="47">
        <v>0</v>
      </c>
      <c r="D412" s="47"/>
      <c r="E412" s="47"/>
      <c r="F412" s="47">
        <v>0</v>
      </c>
      <c r="G412" s="47">
        <v>0</v>
      </c>
      <c r="H412" s="47">
        <v>0</v>
      </c>
      <c r="I412" s="47">
        <v>0</v>
      </c>
      <c r="J412" s="47">
        <f t="shared" si="54"/>
        <v>0</v>
      </c>
      <c r="K412" s="47">
        <f t="shared" si="55"/>
        <v>0</v>
      </c>
      <c r="L412" s="122">
        <v>0</v>
      </c>
      <c r="M412" s="122" t="s">
        <v>82</v>
      </c>
      <c r="N412" s="81">
        <f t="shared" si="56"/>
        <v>0</v>
      </c>
      <c r="O412" s="122">
        <v>0</v>
      </c>
      <c r="P412" s="147">
        <v>0</v>
      </c>
    </row>
    <row r="413" spans="1:16" ht="24">
      <c r="A413" s="42" t="s">
        <v>62</v>
      </c>
      <c r="B413" s="42">
        <v>0</v>
      </c>
      <c r="C413" s="42">
        <v>0</v>
      </c>
      <c r="D413" s="42">
        <v>0</v>
      </c>
      <c r="E413" s="42">
        <v>0</v>
      </c>
      <c r="F413" s="42">
        <f>C413+D413+E413</f>
        <v>0</v>
      </c>
      <c r="G413" s="42">
        <v>0</v>
      </c>
      <c r="H413" s="42">
        <v>0</v>
      </c>
      <c r="I413" s="42">
        <v>0</v>
      </c>
      <c r="J413" s="42">
        <f>G413-H413-I413</f>
        <v>0</v>
      </c>
      <c r="K413" s="42">
        <f>F413+J413</f>
        <v>0</v>
      </c>
      <c r="L413" s="81">
        <v>0</v>
      </c>
      <c r="M413" s="122" t="s">
        <v>82</v>
      </c>
      <c r="N413" s="81">
        <f t="shared" si="56"/>
        <v>0</v>
      </c>
      <c r="O413" s="81">
        <v>0</v>
      </c>
      <c r="P413" s="97">
        <v>0</v>
      </c>
    </row>
    <row r="414" spans="1:16" ht="24">
      <c r="A414" s="42" t="s">
        <v>63</v>
      </c>
      <c r="B414" s="42">
        <v>1</v>
      </c>
      <c r="C414" s="42">
        <v>1</v>
      </c>
      <c r="D414" s="42">
        <v>0</v>
      </c>
      <c r="E414" s="42"/>
      <c r="F414" s="42">
        <f t="shared" ref="F414:F418" si="57">C414+D414+E414</f>
        <v>1</v>
      </c>
      <c r="G414" s="42">
        <v>0</v>
      </c>
      <c r="H414" s="42"/>
      <c r="I414" s="42"/>
      <c r="J414" s="42">
        <f t="shared" ref="J414:J419" si="58">G414-H414-I414</f>
        <v>0</v>
      </c>
      <c r="K414" s="42">
        <f t="shared" ref="K414:K418" si="59">F414+J414</f>
        <v>1</v>
      </c>
      <c r="L414" s="81">
        <v>0</v>
      </c>
      <c r="M414" s="122" t="s">
        <v>82</v>
      </c>
      <c r="N414" s="81">
        <f t="shared" si="56"/>
        <v>0</v>
      </c>
      <c r="O414" s="81">
        <v>0</v>
      </c>
      <c r="P414" s="97">
        <v>0</v>
      </c>
    </row>
    <row r="415" spans="1:16" ht="24">
      <c r="A415" s="42" t="s">
        <v>64</v>
      </c>
      <c r="B415" s="42">
        <v>0</v>
      </c>
      <c r="C415" s="42">
        <v>0</v>
      </c>
      <c r="D415" s="42"/>
      <c r="E415" s="42"/>
      <c r="F415" s="42">
        <f t="shared" si="57"/>
        <v>0</v>
      </c>
      <c r="G415" s="42">
        <v>0</v>
      </c>
      <c r="H415" s="42"/>
      <c r="I415" s="42"/>
      <c r="J415" s="42">
        <f t="shared" si="58"/>
        <v>0</v>
      </c>
      <c r="K415" s="42">
        <f t="shared" si="59"/>
        <v>0</v>
      </c>
      <c r="L415" s="81">
        <v>0</v>
      </c>
      <c r="M415" s="122" t="s">
        <v>82</v>
      </c>
      <c r="N415" s="81">
        <f t="shared" si="56"/>
        <v>0</v>
      </c>
      <c r="O415" s="81">
        <v>0</v>
      </c>
      <c r="P415" s="97">
        <v>0</v>
      </c>
    </row>
    <row r="416" spans="1:16" ht="24">
      <c r="A416" s="42" t="s">
        <v>65</v>
      </c>
      <c r="B416" s="42"/>
      <c r="C416" s="42"/>
      <c r="D416" s="42"/>
      <c r="E416" s="42"/>
      <c r="F416" s="42">
        <f t="shared" si="57"/>
        <v>0</v>
      </c>
      <c r="G416" s="42"/>
      <c r="H416" s="42"/>
      <c r="I416" s="42"/>
      <c r="J416" s="42">
        <f t="shared" si="58"/>
        <v>0</v>
      </c>
      <c r="K416" s="42">
        <f t="shared" si="59"/>
        <v>0</v>
      </c>
      <c r="L416" s="81"/>
      <c r="M416" s="81"/>
      <c r="N416" s="81">
        <f t="shared" si="56"/>
        <v>0</v>
      </c>
      <c r="O416" s="81"/>
      <c r="P416" s="81"/>
    </row>
    <row r="417" spans="1:16" ht="24">
      <c r="A417" s="42" t="s">
        <v>66</v>
      </c>
      <c r="B417" s="42"/>
      <c r="C417" s="42"/>
      <c r="D417" s="42"/>
      <c r="E417" s="42"/>
      <c r="F417" s="42">
        <f t="shared" si="57"/>
        <v>0</v>
      </c>
      <c r="G417" s="42"/>
      <c r="H417" s="42"/>
      <c r="I417" s="42"/>
      <c r="J417" s="42">
        <f t="shared" si="58"/>
        <v>0</v>
      </c>
      <c r="K417" s="42">
        <f t="shared" si="59"/>
        <v>0</v>
      </c>
      <c r="L417" s="81"/>
      <c r="M417" s="81"/>
      <c r="N417" s="81">
        <f t="shared" si="56"/>
        <v>0</v>
      </c>
      <c r="O417" s="81"/>
      <c r="P417" s="81"/>
    </row>
    <row r="418" spans="1:16" ht="24">
      <c r="A418" s="42" t="s">
        <v>67</v>
      </c>
      <c r="B418" s="83"/>
      <c r="C418" s="83"/>
      <c r="D418" s="83"/>
      <c r="E418" s="83"/>
      <c r="F418" s="42">
        <f t="shared" si="57"/>
        <v>0</v>
      </c>
      <c r="G418" s="83"/>
      <c r="H418" s="83"/>
      <c r="I418" s="83"/>
      <c r="J418" s="42">
        <f t="shared" si="58"/>
        <v>0</v>
      </c>
      <c r="K418" s="42">
        <f t="shared" si="59"/>
        <v>0</v>
      </c>
      <c r="L418" s="100"/>
      <c r="M418" s="81"/>
      <c r="N418" s="81">
        <f t="shared" si="56"/>
        <v>0</v>
      </c>
      <c r="O418" s="81"/>
      <c r="P418" s="100"/>
    </row>
    <row r="419" spans="1:16" ht="24">
      <c r="A419" s="84" t="s">
        <v>23</v>
      </c>
      <c r="B419" s="85">
        <f>SUM(B406:B418)</f>
        <v>1</v>
      </c>
      <c r="C419" s="85">
        <f>SUM(C406:C418)</f>
        <v>1</v>
      </c>
      <c r="D419" s="85">
        <f t="shared" ref="D419:F419" si="60">SUM(D406:D418)</f>
        <v>0</v>
      </c>
      <c r="E419" s="85">
        <f t="shared" si="60"/>
        <v>0</v>
      </c>
      <c r="F419" s="85">
        <f t="shared" si="60"/>
        <v>1</v>
      </c>
      <c r="G419" s="85">
        <f>SUM(G405:G418)</f>
        <v>0</v>
      </c>
      <c r="H419" s="85">
        <f>SUM(H413:H418)</f>
        <v>0</v>
      </c>
      <c r="I419" s="85">
        <f>SUM(I413:I418)</f>
        <v>0</v>
      </c>
      <c r="J419" s="42">
        <f t="shared" si="58"/>
        <v>0</v>
      </c>
      <c r="K419" s="86">
        <f>F419+J419</f>
        <v>1</v>
      </c>
      <c r="L419" s="85">
        <f>SUM(L405:L418)</f>
        <v>0</v>
      </c>
      <c r="M419" s="89" t="s">
        <v>82</v>
      </c>
      <c r="N419" s="85">
        <f>SUM(N405:N418)</f>
        <v>0</v>
      </c>
      <c r="O419" s="110" t="e">
        <f>N419/L419</f>
        <v>#DIV/0!</v>
      </c>
      <c r="P419" s="90">
        <f>SUM(P405:P418)/6</f>
        <v>0</v>
      </c>
    </row>
    <row r="420" spans="1:16" ht="17.2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24">
      <c r="A422" s="208" t="s">
        <v>15</v>
      </c>
      <c r="B422" s="209" t="s">
        <v>20</v>
      </c>
      <c r="C422" s="210" t="s">
        <v>40</v>
      </c>
      <c r="D422" s="211"/>
      <c r="E422" s="211"/>
      <c r="F422" s="212"/>
      <c r="G422" s="210" t="s">
        <v>41</v>
      </c>
      <c r="H422" s="211"/>
      <c r="I422" s="211"/>
      <c r="J422" s="212"/>
      <c r="K422" s="213" t="s">
        <v>42</v>
      </c>
      <c r="L422" s="213" t="s">
        <v>43</v>
      </c>
      <c r="M422" s="213" t="s">
        <v>44</v>
      </c>
      <c r="N422" s="213" t="s">
        <v>45</v>
      </c>
      <c r="O422" s="213" t="s">
        <v>46</v>
      </c>
      <c r="P422" s="205" t="s">
        <v>21</v>
      </c>
    </row>
    <row r="423" spans="1:16">
      <c r="A423" s="208"/>
      <c r="B423" s="209"/>
      <c r="C423" s="205" t="s">
        <v>47</v>
      </c>
      <c r="D423" s="205" t="s">
        <v>48</v>
      </c>
      <c r="E423" s="205" t="s">
        <v>49</v>
      </c>
      <c r="F423" s="205" t="s">
        <v>50</v>
      </c>
      <c r="G423" s="205" t="s">
        <v>51</v>
      </c>
      <c r="H423" s="205" t="s">
        <v>52</v>
      </c>
      <c r="I423" s="205" t="s">
        <v>49</v>
      </c>
      <c r="J423" s="205" t="s">
        <v>53</v>
      </c>
      <c r="K423" s="214"/>
      <c r="L423" s="214"/>
      <c r="M423" s="214"/>
      <c r="N423" s="214"/>
      <c r="O423" s="214"/>
      <c r="P423" s="206"/>
    </row>
    <row r="424" spans="1:16">
      <c r="A424" s="208"/>
      <c r="B424" s="209"/>
      <c r="C424" s="206"/>
      <c r="D424" s="206"/>
      <c r="E424" s="206"/>
      <c r="F424" s="206"/>
      <c r="G424" s="206"/>
      <c r="H424" s="206"/>
      <c r="I424" s="206"/>
      <c r="J424" s="206"/>
      <c r="K424" s="214"/>
      <c r="L424" s="214"/>
      <c r="M424" s="214"/>
      <c r="N424" s="214"/>
      <c r="O424" s="214"/>
      <c r="P424" s="206"/>
    </row>
    <row r="425" spans="1:16">
      <c r="A425" s="208"/>
      <c r="B425" s="209"/>
      <c r="C425" s="207"/>
      <c r="D425" s="207"/>
      <c r="E425" s="207"/>
      <c r="F425" s="207"/>
      <c r="G425" s="207"/>
      <c r="H425" s="207"/>
      <c r="I425" s="207"/>
      <c r="J425" s="207"/>
      <c r="K425" s="215"/>
      <c r="L425" s="215"/>
      <c r="M425" s="215"/>
      <c r="N425" s="215"/>
      <c r="O425" s="215"/>
      <c r="P425" s="207"/>
    </row>
    <row r="426" spans="1:16" ht="24">
      <c r="A426" s="42" t="s">
        <v>54</v>
      </c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81"/>
      <c r="M426" s="81"/>
      <c r="N426" s="81"/>
      <c r="O426" s="81"/>
      <c r="P426" s="81"/>
    </row>
    <row r="427" spans="1:16" ht="24">
      <c r="A427" s="42" t="s">
        <v>55</v>
      </c>
      <c r="B427" s="42">
        <v>0</v>
      </c>
      <c r="C427" s="42"/>
      <c r="D427" s="42"/>
      <c r="E427" s="42"/>
      <c r="F427" s="42">
        <f t="shared" ref="F427:F432" si="61">C427+D427+E427</f>
        <v>0</v>
      </c>
      <c r="G427" s="42">
        <v>0</v>
      </c>
      <c r="H427" s="42"/>
      <c r="I427" s="42"/>
      <c r="J427" s="42">
        <f t="shared" ref="J427:J433" si="62">G427-H427-I427</f>
        <v>0</v>
      </c>
      <c r="K427" s="42">
        <f t="shared" ref="K427:K433" si="63">F427+J427</f>
        <v>0</v>
      </c>
      <c r="L427" s="81">
        <v>0</v>
      </c>
      <c r="M427" s="81"/>
      <c r="N427" s="81">
        <v>0</v>
      </c>
      <c r="O427" s="81" t="e">
        <f>N427/L427</f>
        <v>#DIV/0!</v>
      </c>
      <c r="P427" s="81">
        <v>0</v>
      </c>
    </row>
    <row r="428" spans="1:16" ht="24">
      <c r="A428" s="42" t="s">
        <v>56</v>
      </c>
      <c r="B428" s="42"/>
      <c r="C428" s="42"/>
      <c r="D428" s="42"/>
      <c r="E428" s="42"/>
      <c r="F428" s="42">
        <f t="shared" si="61"/>
        <v>0</v>
      </c>
      <c r="G428" s="42"/>
      <c r="H428" s="42"/>
      <c r="I428" s="42"/>
      <c r="J428" s="42">
        <f t="shared" si="62"/>
        <v>0</v>
      </c>
      <c r="K428" s="42">
        <f t="shared" si="63"/>
        <v>0</v>
      </c>
      <c r="L428" s="81"/>
      <c r="M428" s="81"/>
      <c r="N428" s="81"/>
      <c r="O428" s="81"/>
      <c r="P428" s="81"/>
    </row>
    <row r="429" spans="1:16" ht="24">
      <c r="A429" s="42" t="s">
        <v>57</v>
      </c>
      <c r="B429" s="42"/>
      <c r="C429" s="42"/>
      <c r="D429" s="42"/>
      <c r="E429" s="42"/>
      <c r="F429" s="42">
        <f t="shared" si="61"/>
        <v>0</v>
      </c>
      <c r="G429" s="42"/>
      <c r="H429" s="42"/>
      <c r="I429" s="42"/>
      <c r="J429" s="42">
        <f t="shared" si="62"/>
        <v>0</v>
      </c>
      <c r="K429" s="42">
        <f t="shared" si="63"/>
        <v>0</v>
      </c>
      <c r="L429" s="81"/>
      <c r="M429" s="81"/>
      <c r="N429" s="81"/>
      <c r="O429" s="81"/>
      <c r="P429" s="81"/>
    </row>
    <row r="430" spans="1:16" ht="24">
      <c r="A430" s="42" t="s">
        <v>58</v>
      </c>
      <c r="B430" s="42"/>
      <c r="C430" s="42"/>
      <c r="D430" s="42"/>
      <c r="E430" s="42"/>
      <c r="F430" s="42">
        <f t="shared" si="61"/>
        <v>0</v>
      </c>
      <c r="G430" s="42"/>
      <c r="H430" s="42"/>
      <c r="I430" s="42"/>
      <c r="J430" s="42">
        <f t="shared" si="62"/>
        <v>0</v>
      </c>
      <c r="K430" s="42">
        <f t="shared" si="63"/>
        <v>0</v>
      </c>
      <c r="L430" s="81"/>
      <c r="M430" s="81"/>
      <c r="N430" s="81"/>
      <c r="O430" s="81"/>
      <c r="P430" s="81"/>
    </row>
    <row r="431" spans="1:16" ht="24">
      <c r="A431" s="42" t="s">
        <v>59</v>
      </c>
      <c r="B431" s="42">
        <v>0</v>
      </c>
      <c r="C431" s="42">
        <v>0</v>
      </c>
      <c r="D431" s="42"/>
      <c r="E431" s="42"/>
      <c r="F431" s="42">
        <f t="shared" si="61"/>
        <v>0</v>
      </c>
      <c r="G431" s="42">
        <v>0</v>
      </c>
      <c r="H431" s="42"/>
      <c r="I431" s="42"/>
      <c r="J431" s="42">
        <f t="shared" si="62"/>
        <v>0</v>
      </c>
      <c r="K431" s="42">
        <f t="shared" si="63"/>
        <v>0</v>
      </c>
      <c r="L431" s="81">
        <v>0</v>
      </c>
      <c r="M431" s="81" t="s">
        <v>82</v>
      </c>
      <c r="N431" s="81">
        <f>L431*O431</f>
        <v>0</v>
      </c>
      <c r="O431" s="81">
        <v>0</v>
      </c>
      <c r="P431" s="97">
        <v>0</v>
      </c>
    </row>
    <row r="432" spans="1:16" ht="24">
      <c r="A432" s="42" t="s">
        <v>60</v>
      </c>
      <c r="B432" s="42">
        <v>0</v>
      </c>
      <c r="C432" s="42">
        <v>0</v>
      </c>
      <c r="D432" s="42"/>
      <c r="E432" s="42"/>
      <c r="F432" s="42">
        <f t="shared" si="61"/>
        <v>0</v>
      </c>
      <c r="G432" s="42">
        <v>0</v>
      </c>
      <c r="H432" s="42"/>
      <c r="I432" s="42"/>
      <c r="J432" s="42">
        <f t="shared" si="62"/>
        <v>0</v>
      </c>
      <c r="K432" s="42">
        <f t="shared" si="63"/>
        <v>0</v>
      </c>
      <c r="L432" s="81">
        <v>0</v>
      </c>
      <c r="M432" s="81" t="s">
        <v>82</v>
      </c>
      <c r="N432" s="81">
        <f t="shared" ref="N432:N439" si="64">L432*O432</f>
        <v>0</v>
      </c>
      <c r="O432" s="81">
        <v>0</v>
      </c>
      <c r="P432" s="97">
        <v>0</v>
      </c>
    </row>
    <row r="433" spans="1:16" ht="24">
      <c r="A433" s="42" t="s">
        <v>61</v>
      </c>
      <c r="B433" s="47">
        <v>0</v>
      </c>
      <c r="C433" s="47">
        <v>0</v>
      </c>
      <c r="D433" s="47"/>
      <c r="E433" s="47"/>
      <c r="F433" s="47">
        <v>0</v>
      </c>
      <c r="G433" s="47">
        <v>0</v>
      </c>
      <c r="H433" s="47">
        <v>0</v>
      </c>
      <c r="I433" s="47">
        <v>0</v>
      </c>
      <c r="J433" s="47">
        <f t="shared" si="62"/>
        <v>0</v>
      </c>
      <c r="K433" s="47">
        <f t="shared" si="63"/>
        <v>0</v>
      </c>
      <c r="L433" s="122">
        <v>0</v>
      </c>
      <c r="M433" s="122" t="s">
        <v>82</v>
      </c>
      <c r="N433" s="81">
        <f t="shared" si="64"/>
        <v>0</v>
      </c>
      <c r="O433" s="122">
        <v>0</v>
      </c>
      <c r="P433" s="147">
        <v>0</v>
      </c>
    </row>
    <row r="434" spans="1:16" ht="24">
      <c r="A434" s="42" t="s">
        <v>62</v>
      </c>
      <c r="B434" s="42">
        <v>0</v>
      </c>
      <c r="C434" s="42">
        <v>0</v>
      </c>
      <c r="D434" s="42">
        <v>0</v>
      </c>
      <c r="E434" s="42">
        <v>0</v>
      </c>
      <c r="F434" s="42">
        <f>C434+D434+E434</f>
        <v>0</v>
      </c>
      <c r="G434" s="42">
        <v>0</v>
      </c>
      <c r="H434" s="42">
        <v>0</v>
      </c>
      <c r="I434" s="42">
        <v>0</v>
      </c>
      <c r="J434" s="42">
        <f>G434-H434-I434</f>
        <v>0</v>
      </c>
      <c r="K434" s="42">
        <f>F434+J434</f>
        <v>0</v>
      </c>
      <c r="L434" s="81">
        <v>0</v>
      </c>
      <c r="M434" s="122" t="s">
        <v>82</v>
      </c>
      <c r="N434" s="81">
        <f t="shared" si="64"/>
        <v>0</v>
      </c>
      <c r="O434" s="81">
        <v>0</v>
      </c>
      <c r="P434" s="97">
        <v>0</v>
      </c>
    </row>
    <row r="435" spans="1:16" ht="24">
      <c r="A435" s="42" t="s">
        <v>63</v>
      </c>
      <c r="B435" s="42">
        <v>1</v>
      </c>
      <c r="C435" s="42">
        <v>1</v>
      </c>
      <c r="D435" s="42">
        <v>0</v>
      </c>
      <c r="E435" s="42"/>
      <c r="F435" s="42">
        <f t="shared" ref="F435:F439" si="65">C435+D435+E435</f>
        <v>1</v>
      </c>
      <c r="G435" s="42">
        <v>0</v>
      </c>
      <c r="H435" s="42"/>
      <c r="I435" s="42"/>
      <c r="J435" s="42">
        <f t="shared" ref="J435:J440" si="66">G435-H435-I435</f>
        <v>0</v>
      </c>
      <c r="K435" s="42">
        <f t="shared" ref="K435:K439" si="67">F435+J435</f>
        <v>1</v>
      </c>
      <c r="L435" s="81">
        <v>0</v>
      </c>
      <c r="M435" s="122" t="s">
        <v>82</v>
      </c>
      <c r="N435" s="81">
        <f t="shared" si="64"/>
        <v>0</v>
      </c>
      <c r="O435" s="81">
        <v>0</v>
      </c>
      <c r="P435" s="97">
        <v>0</v>
      </c>
    </row>
    <row r="436" spans="1:16" ht="24">
      <c r="A436" s="42" t="s">
        <v>64</v>
      </c>
      <c r="B436" s="42">
        <v>0</v>
      </c>
      <c r="C436" s="42">
        <v>0</v>
      </c>
      <c r="D436" s="42"/>
      <c r="E436" s="42"/>
      <c r="F436" s="42">
        <f t="shared" si="65"/>
        <v>0</v>
      </c>
      <c r="G436" s="42">
        <v>0</v>
      </c>
      <c r="H436" s="42"/>
      <c r="I436" s="42"/>
      <c r="J436" s="42">
        <f t="shared" si="66"/>
        <v>0</v>
      </c>
      <c r="K436" s="42">
        <f t="shared" si="67"/>
        <v>0</v>
      </c>
      <c r="L436" s="81">
        <v>0</v>
      </c>
      <c r="M436" s="122" t="s">
        <v>82</v>
      </c>
      <c r="N436" s="81">
        <f t="shared" si="64"/>
        <v>0</v>
      </c>
      <c r="O436" s="81">
        <v>0</v>
      </c>
      <c r="P436" s="97">
        <v>0</v>
      </c>
    </row>
    <row r="437" spans="1:16" ht="24">
      <c r="A437" s="42" t="s">
        <v>65</v>
      </c>
      <c r="B437" s="42"/>
      <c r="C437" s="42"/>
      <c r="D437" s="42"/>
      <c r="E437" s="42"/>
      <c r="F437" s="42">
        <f t="shared" si="65"/>
        <v>0</v>
      </c>
      <c r="G437" s="42"/>
      <c r="H437" s="42"/>
      <c r="I437" s="42"/>
      <c r="J437" s="42">
        <f t="shared" si="66"/>
        <v>0</v>
      </c>
      <c r="K437" s="42">
        <f t="shared" si="67"/>
        <v>0</v>
      </c>
      <c r="L437" s="81"/>
      <c r="M437" s="81"/>
      <c r="N437" s="81">
        <f t="shared" si="64"/>
        <v>0</v>
      </c>
      <c r="O437" s="81"/>
      <c r="P437" s="81"/>
    </row>
    <row r="438" spans="1:16" ht="24">
      <c r="A438" s="42" t="s">
        <v>66</v>
      </c>
      <c r="B438" s="42"/>
      <c r="C438" s="42"/>
      <c r="D438" s="42"/>
      <c r="E438" s="42"/>
      <c r="F438" s="42">
        <f t="shared" si="65"/>
        <v>0</v>
      </c>
      <c r="G438" s="42"/>
      <c r="H438" s="42"/>
      <c r="I438" s="42"/>
      <c r="J438" s="42">
        <f t="shared" si="66"/>
        <v>0</v>
      </c>
      <c r="K438" s="42">
        <f t="shared" si="67"/>
        <v>0</v>
      </c>
      <c r="L438" s="81"/>
      <c r="M438" s="81"/>
      <c r="N438" s="81">
        <f t="shared" si="64"/>
        <v>0</v>
      </c>
      <c r="O438" s="81"/>
      <c r="P438" s="81"/>
    </row>
    <row r="439" spans="1:16" ht="24">
      <c r="A439" s="42" t="s">
        <v>67</v>
      </c>
      <c r="B439" s="83"/>
      <c r="C439" s="83"/>
      <c r="D439" s="83"/>
      <c r="E439" s="83"/>
      <c r="F439" s="42">
        <f t="shared" si="65"/>
        <v>0</v>
      </c>
      <c r="G439" s="83"/>
      <c r="H439" s="83"/>
      <c r="I439" s="83"/>
      <c r="J439" s="42">
        <f t="shared" si="66"/>
        <v>0</v>
      </c>
      <c r="K439" s="42">
        <f t="shared" si="67"/>
        <v>0</v>
      </c>
      <c r="L439" s="100"/>
      <c r="M439" s="81"/>
      <c r="N439" s="81">
        <f t="shared" si="64"/>
        <v>0</v>
      </c>
      <c r="O439" s="81"/>
      <c r="P439" s="100"/>
    </row>
    <row r="440" spans="1:16" ht="24">
      <c r="A440" s="84" t="s">
        <v>23</v>
      </c>
      <c r="B440" s="85">
        <f>SUM(B427:B439)</f>
        <v>1</v>
      </c>
      <c r="C440" s="85">
        <f>SUM(C427:C439)</f>
        <v>1</v>
      </c>
      <c r="D440" s="85">
        <f t="shared" ref="D440:F440" si="68">SUM(D427:D439)</f>
        <v>0</v>
      </c>
      <c r="E440" s="85">
        <f t="shared" si="68"/>
        <v>0</v>
      </c>
      <c r="F440" s="85">
        <f t="shared" si="68"/>
        <v>1</v>
      </c>
      <c r="G440" s="85">
        <f>SUM(G426:G439)</f>
        <v>0</v>
      </c>
      <c r="H440" s="85">
        <f>SUM(H434:H439)</f>
        <v>0</v>
      </c>
      <c r="I440" s="85">
        <f>SUM(I434:I439)</f>
        <v>0</v>
      </c>
      <c r="J440" s="42">
        <f t="shared" si="66"/>
        <v>0</v>
      </c>
      <c r="K440" s="86">
        <f>F440+J440</f>
        <v>1</v>
      </c>
      <c r="L440" s="85">
        <f>SUM(L426:L439)</f>
        <v>0</v>
      </c>
      <c r="M440" s="89" t="s">
        <v>82</v>
      </c>
      <c r="N440" s="85">
        <f>SUM(N426:N439)</f>
        <v>0</v>
      </c>
      <c r="O440" s="110" t="e">
        <f>N440/L440</f>
        <v>#DIV/0!</v>
      </c>
      <c r="P440" s="90">
        <f>SUM(P426:P439)/6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24">
      <c r="A443" s="208" t="s">
        <v>17</v>
      </c>
      <c r="B443" s="209" t="s">
        <v>20</v>
      </c>
      <c r="C443" s="210" t="s">
        <v>40</v>
      </c>
      <c r="D443" s="211"/>
      <c r="E443" s="211"/>
      <c r="F443" s="212"/>
      <c r="G443" s="210" t="s">
        <v>41</v>
      </c>
      <c r="H443" s="211"/>
      <c r="I443" s="211"/>
      <c r="J443" s="212"/>
      <c r="K443" s="213" t="s">
        <v>42</v>
      </c>
      <c r="L443" s="213" t="s">
        <v>43</v>
      </c>
      <c r="M443" s="213" t="s">
        <v>44</v>
      </c>
      <c r="N443" s="213" t="s">
        <v>45</v>
      </c>
      <c r="O443" s="213" t="s">
        <v>46</v>
      </c>
      <c r="P443" s="205" t="s">
        <v>21</v>
      </c>
    </row>
    <row r="444" spans="1:16">
      <c r="A444" s="208"/>
      <c r="B444" s="209"/>
      <c r="C444" s="205" t="s">
        <v>47</v>
      </c>
      <c r="D444" s="205" t="s">
        <v>48</v>
      </c>
      <c r="E444" s="205" t="s">
        <v>49</v>
      </c>
      <c r="F444" s="205" t="s">
        <v>50</v>
      </c>
      <c r="G444" s="205" t="s">
        <v>51</v>
      </c>
      <c r="H444" s="205" t="s">
        <v>52</v>
      </c>
      <c r="I444" s="205" t="s">
        <v>49</v>
      </c>
      <c r="J444" s="205" t="s">
        <v>53</v>
      </c>
      <c r="K444" s="214"/>
      <c r="L444" s="214"/>
      <c r="M444" s="214"/>
      <c r="N444" s="214"/>
      <c r="O444" s="214"/>
      <c r="P444" s="206"/>
    </row>
    <row r="445" spans="1:16">
      <c r="A445" s="208"/>
      <c r="B445" s="209"/>
      <c r="C445" s="206"/>
      <c r="D445" s="206"/>
      <c r="E445" s="206"/>
      <c r="F445" s="206"/>
      <c r="G445" s="206"/>
      <c r="H445" s="206"/>
      <c r="I445" s="206"/>
      <c r="J445" s="206"/>
      <c r="K445" s="214"/>
      <c r="L445" s="214"/>
      <c r="M445" s="214"/>
      <c r="N445" s="214"/>
      <c r="O445" s="214"/>
      <c r="P445" s="206"/>
    </row>
    <row r="446" spans="1:16">
      <c r="A446" s="208"/>
      <c r="B446" s="209"/>
      <c r="C446" s="207"/>
      <c r="D446" s="207"/>
      <c r="E446" s="207"/>
      <c r="F446" s="207"/>
      <c r="G446" s="207"/>
      <c r="H446" s="207"/>
      <c r="I446" s="207"/>
      <c r="J446" s="207"/>
      <c r="K446" s="215"/>
      <c r="L446" s="215"/>
      <c r="M446" s="215"/>
      <c r="N446" s="215"/>
      <c r="O446" s="215"/>
      <c r="P446" s="207"/>
    </row>
    <row r="447" spans="1:16" ht="24">
      <c r="A447" s="42" t="s">
        <v>54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1"/>
      <c r="M447" s="81"/>
      <c r="N447" s="81"/>
      <c r="O447" s="81"/>
      <c r="P447" s="81"/>
    </row>
    <row r="448" spans="1:16" ht="24">
      <c r="A448" s="42" t="s">
        <v>55</v>
      </c>
      <c r="B448" s="42">
        <v>0</v>
      </c>
      <c r="C448" s="42"/>
      <c r="D448" s="42"/>
      <c r="E448" s="42"/>
      <c r="F448" s="42">
        <f t="shared" ref="F448:F453" si="69">C448+D448+E448</f>
        <v>0</v>
      </c>
      <c r="G448" s="42">
        <v>0</v>
      </c>
      <c r="H448" s="42"/>
      <c r="I448" s="42"/>
      <c r="J448" s="42">
        <f t="shared" ref="J448:J454" si="70">G448-H448-I448</f>
        <v>0</v>
      </c>
      <c r="K448" s="42">
        <f t="shared" ref="K448:K454" si="71">F448+J448</f>
        <v>0</v>
      </c>
      <c r="L448" s="81">
        <v>0</v>
      </c>
      <c r="M448" s="81"/>
      <c r="N448" s="81">
        <v>0</v>
      </c>
      <c r="O448" s="81" t="e">
        <f>N448/L448</f>
        <v>#DIV/0!</v>
      </c>
      <c r="P448" s="81">
        <v>0</v>
      </c>
    </row>
    <row r="449" spans="1:16" ht="24">
      <c r="A449" s="42" t="s">
        <v>56</v>
      </c>
      <c r="B449" s="42"/>
      <c r="C449" s="42"/>
      <c r="D449" s="42"/>
      <c r="E449" s="42"/>
      <c r="F449" s="42">
        <f t="shared" si="69"/>
        <v>0</v>
      </c>
      <c r="G449" s="42"/>
      <c r="H449" s="42"/>
      <c r="I449" s="42"/>
      <c r="J449" s="42">
        <f t="shared" si="70"/>
        <v>0</v>
      </c>
      <c r="K449" s="42">
        <f t="shared" si="71"/>
        <v>0</v>
      </c>
      <c r="L449" s="81"/>
      <c r="M449" s="81"/>
      <c r="N449" s="81"/>
      <c r="O449" s="81"/>
      <c r="P449" s="81"/>
    </row>
    <row r="450" spans="1:16" ht="24">
      <c r="A450" s="42" t="s">
        <v>57</v>
      </c>
      <c r="B450" s="42"/>
      <c r="C450" s="42"/>
      <c r="D450" s="42"/>
      <c r="E450" s="42"/>
      <c r="F450" s="42">
        <f t="shared" si="69"/>
        <v>0</v>
      </c>
      <c r="G450" s="42"/>
      <c r="H450" s="42"/>
      <c r="I450" s="42"/>
      <c r="J450" s="42">
        <f t="shared" si="70"/>
        <v>0</v>
      </c>
      <c r="K450" s="42">
        <f t="shared" si="71"/>
        <v>0</v>
      </c>
      <c r="L450" s="81"/>
      <c r="M450" s="81"/>
      <c r="N450" s="81"/>
      <c r="O450" s="81"/>
      <c r="P450" s="81"/>
    </row>
    <row r="451" spans="1:16" ht="24">
      <c r="A451" s="42" t="s">
        <v>58</v>
      </c>
      <c r="B451" s="42"/>
      <c r="C451" s="42"/>
      <c r="D451" s="42"/>
      <c r="E451" s="42"/>
      <c r="F451" s="42">
        <f t="shared" si="69"/>
        <v>0</v>
      </c>
      <c r="G451" s="42"/>
      <c r="H451" s="42"/>
      <c r="I451" s="42"/>
      <c r="J451" s="42">
        <f t="shared" si="70"/>
        <v>0</v>
      </c>
      <c r="K451" s="42">
        <f t="shared" si="71"/>
        <v>0</v>
      </c>
      <c r="L451" s="81"/>
      <c r="M451" s="81"/>
      <c r="N451" s="81"/>
      <c r="O451" s="81"/>
      <c r="P451" s="81"/>
    </row>
    <row r="452" spans="1:16" ht="24">
      <c r="A452" s="42" t="s">
        <v>59</v>
      </c>
      <c r="B452" s="42">
        <v>0</v>
      </c>
      <c r="C452" s="42">
        <v>0</v>
      </c>
      <c r="D452" s="42"/>
      <c r="E452" s="42"/>
      <c r="F452" s="42">
        <f t="shared" si="69"/>
        <v>0</v>
      </c>
      <c r="G452" s="42">
        <v>0</v>
      </c>
      <c r="H452" s="42"/>
      <c r="I452" s="42"/>
      <c r="J452" s="42">
        <f t="shared" si="70"/>
        <v>0</v>
      </c>
      <c r="K452" s="42">
        <f t="shared" si="71"/>
        <v>0</v>
      </c>
      <c r="L452" s="81">
        <v>0</v>
      </c>
      <c r="M452" s="81" t="s">
        <v>82</v>
      </c>
      <c r="N452" s="81">
        <f>L452*O452</f>
        <v>0</v>
      </c>
      <c r="O452" s="81">
        <v>0</v>
      </c>
      <c r="P452" s="97">
        <v>0</v>
      </c>
    </row>
    <row r="453" spans="1:16" ht="24">
      <c r="A453" s="42" t="s">
        <v>60</v>
      </c>
      <c r="B453" s="42">
        <v>0</v>
      </c>
      <c r="C453" s="42">
        <v>0</v>
      </c>
      <c r="D453" s="42"/>
      <c r="E453" s="42"/>
      <c r="F453" s="42">
        <f t="shared" si="69"/>
        <v>0</v>
      </c>
      <c r="G453" s="42">
        <v>0</v>
      </c>
      <c r="H453" s="42"/>
      <c r="I453" s="42"/>
      <c r="J453" s="42">
        <f t="shared" si="70"/>
        <v>0</v>
      </c>
      <c r="K453" s="42">
        <f t="shared" si="71"/>
        <v>0</v>
      </c>
      <c r="L453" s="81">
        <v>0</v>
      </c>
      <c r="M453" s="81" t="s">
        <v>82</v>
      </c>
      <c r="N453" s="81">
        <f t="shared" ref="N453:N460" si="72">L453*O453</f>
        <v>0</v>
      </c>
      <c r="O453" s="81">
        <v>0</v>
      </c>
      <c r="P453" s="97">
        <v>0</v>
      </c>
    </row>
    <row r="454" spans="1:16" ht="24">
      <c r="A454" s="42" t="s">
        <v>61</v>
      </c>
      <c r="B454" s="47">
        <v>0</v>
      </c>
      <c r="C454" s="47">
        <v>0</v>
      </c>
      <c r="D454" s="47"/>
      <c r="E454" s="47"/>
      <c r="F454" s="47">
        <v>0</v>
      </c>
      <c r="G454" s="47">
        <v>0</v>
      </c>
      <c r="H454" s="47">
        <v>0</v>
      </c>
      <c r="I454" s="47">
        <v>0</v>
      </c>
      <c r="J454" s="47">
        <f t="shared" si="70"/>
        <v>0</v>
      </c>
      <c r="K454" s="47">
        <f t="shared" si="71"/>
        <v>0</v>
      </c>
      <c r="L454" s="122">
        <v>0</v>
      </c>
      <c r="M454" s="122" t="s">
        <v>82</v>
      </c>
      <c r="N454" s="81">
        <f t="shared" si="72"/>
        <v>0</v>
      </c>
      <c r="O454" s="122">
        <v>0</v>
      </c>
      <c r="P454" s="147">
        <v>0</v>
      </c>
    </row>
    <row r="455" spans="1:16" ht="24">
      <c r="A455" s="42" t="s">
        <v>62</v>
      </c>
      <c r="B455" s="42">
        <v>0</v>
      </c>
      <c r="C455" s="42">
        <v>0</v>
      </c>
      <c r="D455" s="42">
        <v>0</v>
      </c>
      <c r="E455" s="42">
        <v>0</v>
      </c>
      <c r="F455" s="42">
        <f>C455+D455+E455</f>
        <v>0</v>
      </c>
      <c r="G455" s="42">
        <v>0</v>
      </c>
      <c r="H455" s="42">
        <v>0</v>
      </c>
      <c r="I455" s="42">
        <v>0</v>
      </c>
      <c r="J455" s="42">
        <f>G455-H455-I455</f>
        <v>0</v>
      </c>
      <c r="K455" s="42">
        <f>F455+J455</f>
        <v>0</v>
      </c>
      <c r="L455" s="81">
        <v>0</v>
      </c>
      <c r="M455" s="122" t="s">
        <v>82</v>
      </c>
      <c r="N455" s="81">
        <f t="shared" si="72"/>
        <v>0</v>
      </c>
      <c r="O455" s="81">
        <v>0</v>
      </c>
      <c r="P455" s="97">
        <v>0</v>
      </c>
    </row>
    <row r="456" spans="1:16" ht="24">
      <c r="A456" s="42" t="s">
        <v>63</v>
      </c>
      <c r="B456" s="42">
        <v>1</v>
      </c>
      <c r="C456" s="42">
        <v>1</v>
      </c>
      <c r="D456" s="42">
        <v>0</v>
      </c>
      <c r="E456" s="42"/>
      <c r="F456" s="42">
        <f t="shared" ref="F456:F460" si="73">C456+D456+E456</f>
        <v>1</v>
      </c>
      <c r="G456" s="42">
        <v>0</v>
      </c>
      <c r="H456" s="42"/>
      <c r="I456" s="42"/>
      <c r="J456" s="42">
        <f t="shared" ref="J456:J461" si="74">G456-H456-I456</f>
        <v>0</v>
      </c>
      <c r="K456" s="42">
        <f t="shared" ref="K456:K460" si="75">F456+J456</f>
        <v>1</v>
      </c>
      <c r="L456" s="81">
        <v>0</v>
      </c>
      <c r="M456" s="122" t="s">
        <v>82</v>
      </c>
      <c r="N456" s="81">
        <f t="shared" si="72"/>
        <v>0</v>
      </c>
      <c r="O456" s="81">
        <v>0</v>
      </c>
      <c r="P456" s="97">
        <v>0</v>
      </c>
    </row>
    <row r="457" spans="1:16" ht="24">
      <c r="A457" s="42" t="s">
        <v>64</v>
      </c>
      <c r="B457" s="42">
        <v>0</v>
      </c>
      <c r="C457" s="42">
        <v>0</v>
      </c>
      <c r="D457" s="42"/>
      <c r="E457" s="42"/>
      <c r="F457" s="42">
        <f t="shared" si="73"/>
        <v>0</v>
      </c>
      <c r="G457" s="42">
        <v>0</v>
      </c>
      <c r="H457" s="42"/>
      <c r="I457" s="42"/>
      <c r="J457" s="42">
        <f t="shared" si="74"/>
        <v>0</v>
      </c>
      <c r="K457" s="42">
        <f t="shared" si="75"/>
        <v>0</v>
      </c>
      <c r="L457" s="81">
        <v>0</v>
      </c>
      <c r="M457" s="122" t="s">
        <v>82</v>
      </c>
      <c r="N457" s="81">
        <f t="shared" si="72"/>
        <v>0</v>
      </c>
      <c r="O457" s="81">
        <v>0</v>
      </c>
      <c r="P457" s="97">
        <v>0</v>
      </c>
    </row>
    <row r="458" spans="1:16" ht="24">
      <c r="A458" s="42" t="s">
        <v>65</v>
      </c>
      <c r="B458" s="42"/>
      <c r="C458" s="42"/>
      <c r="D458" s="42"/>
      <c r="E458" s="42"/>
      <c r="F458" s="42">
        <f t="shared" si="73"/>
        <v>0</v>
      </c>
      <c r="G458" s="42"/>
      <c r="H458" s="42"/>
      <c r="I458" s="42"/>
      <c r="J458" s="42">
        <f t="shared" si="74"/>
        <v>0</v>
      </c>
      <c r="K458" s="42">
        <f t="shared" si="75"/>
        <v>0</v>
      </c>
      <c r="L458" s="81"/>
      <c r="M458" s="81"/>
      <c r="N458" s="81">
        <f t="shared" si="72"/>
        <v>0</v>
      </c>
      <c r="O458" s="81"/>
      <c r="P458" s="81"/>
    </row>
    <row r="459" spans="1:16" ht="24">
      <c r="A459" s="42" t="s">
        <v>66</v>
      </c>
      <c r="B459" s="42"/>
      <c r="C459" s="42"/>
      <c r="D459" s="42"/>
      <c r="E459" s="42"/>
      <c r="F459" s="42">
        <f t="shared" si="73"/>
        <v>0</v>
      </c>
      <c r="G459" s="42"/>
      <c r="H459" s="42"/>
      <c r="I459" s="42"/>
      <c r="J459" s="42">
        <f t="shared" si="74"/>
        <v>0</v>
      </c>
      <c r="K459" s="42">
        <f t="shared" si="75"/>
        <v>0</v>
      </c>
      <c r="L459" s="81"/>
      <c r="M459" s="81"/>
      <c r="N459" s="81">
        <f t="shared" si="72"/>
        <v>0</v>
      </c>
      <c r="O459" s="81"/>
      <c r="P459" s="81"/>
    </row>
    <row r="460" spans="1:16" ht="24">
      <c r="A460" s="42" t="s">
        <v>67</v>
      </c>
      <c r="B460" s="83"/>
      <c r="C460" s="83"/>
      <c r="D460" s="83"/>
      <c r="E460" s="83"/>
      <c r="F460" s="42">
        <f t="shared" si="73"/>
        <v>0</v>
      </c>
      <c r="G460" s="83"/>
      <c r="H460" s="83"/>
      <c r="I460" s="83"/>
      <c r="J460" s="42">
        <f t="shared" si="74"/>
        <v>0</v>
      </c>
      <c r="K460" s="42">
        <f t="shared" si="75"/>
        <v>0</v>
      </c>
      <c r="L460" s="100"/>
      <c r="M460" s="81"/>
      <c r="N460" s="81">
        <f t="shared" si="72"/>
        <v>0</v>
      </c>
      <c r="O460" s="81"/>
      <c r="P460" s="100"/>
    </row>
    <row r="461" spans="1:16" ht="24">
      <c r="A461" s="84" t="s">
        <v>23</v>
      </c>
      <c r="B461" s="85">
        <f>SUM(B448:B460)</f>
        <v>1</v>
      </c>
      <c r="C461" s="85">
        <f>SUM(C448:C460)</f>
        <v>1</v>
      </c>
      <c r="D461" s="85">
        <f t="shared" ref="D461:F461" si="76">SUM(D448:D460)</f>
        <v>0</v>
      </c>
      <c r="E461" s="85">
        <f t="shared" si="76"/>
        <v>0</v>
      </c>
      <c r="F461" s="85">
        <f t="shared" si="76"/>
        <v>1</v>
      </c>
      <c r="G461" s="85">
        <f>SUM(G447:G460)</f>
        <v>0</v>
      </c>
      <c r="H461" s="85">
        <f>SUM(H455:H460)</f>
        <v>0</v>
      </c>
      <c r="I461" s="85">
        <f>SUM(I455:I460)</f>
        <v>0</v>
      </c>
      <c r="J461" s="42">
        <f t="shared" si="74"/>
        <v>0</v>
      </c>
      <c r="K461" s="86">
        <f>F461+J461</f>
        <v>1</v>
      </c>
      <c r="L461" s="85">
        <f>SUM(L447:L460)</f>
        <v>0</v>
      </c>
      <c r="M461" s="89" t="s">
        <v>82</v>
      </c>
      <c r="N461" s="85">
        <f>SUM(N447:N460)</f>
        <v>0</v>
      </c>
      <c r="O461" s="110" t="e">
        <f>N461/L461</f>
        <v>#DIV/0!</v>
      </c>
      <c r="P461" s="90">
        <f>SUM(P447:P460)/6</f>
        <v>0</v>
      </c>
    </row>
    <row r="462" spans="1:16" ht="17.2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24">
      <c r="A464" s="208" t="s">
        <v>129</v>
      </c>
      <c r="B464" s="209" t="s">
        <v>20</v>
      </c>
      <c r="C464" s="210" t="s">
        <v>40</v>
      </c>
      <c r="D464" s="211"/>
      <c r="E464" s="211"/>
      <c r="F464" s="212"/>
      <c r="G464" s="210" t="s">
        <v>41</v>
      </c>
      <c r="H464" s="211"/>
      <c r="I464" s="211"/>
      <c r="J464" s="212"/>
      <c r="K464" s="213" t="s">
        <v>42</v>
      </c>
      <c r="L464" s="213" t="s">
        <v>43</v>
      </c>
      <c r="M464" s="213" t="s">
        <v>44</v>
      </c>
      <c r="N464" s="213" t="s">
        <v>45</v>
      </c>
      <c r="O464" s="213" t="s">
        <v>46</v>
      </c>
      <c r="P464" s="205" t="s">
        <v>21</v>
      </c>
    </row>
    <row r="465" spans="1:16">
      <c r="A465" s="208"/>
      <c r="B465" s="209"/>
      <c r="C465" s="205" t="s">
        <v>47</v>
      </c>
      <c r="D465" s="205" t="s">
        <v>48</v>
      </c>
      <c r="E465" s="205" t="s">
        <v>49</v>
      </c>
      <c r="F465" s="205" t="s">
        <v>50</v>
      </c>
      <c r="G465" s="205" t="s">
        <v>51</v>
      </c>
      <c r="H465" s="205" t="s">
        <v>52</v>
      </c>
      <c r="I465" s="205" t="s">
        <v>49</v>
      </c>
      <c r="J465" s="205" t="s">
        <v>53</v>
      </c>
      <c r="K465" s="214"/>
      <c r="L465" s="214"/>
      <c r="M465" s="214"/>
      <c r="N465" s="214"/>
      <c r="O465" s="214"/>
      <c r="P465" s="206"/>
    </row>
    <row r="466" spans="1:16">
      <c r="A466" s="208"/>
      <c r="B466" s="209"/>
      <c r="C466" s="206"/>
      <c r="D466" s="206"/>
      <c r="E466" s="206"/>
      <c r="F466" s="206"/>
      <c r="G466" s="206"/>
      <c r="H466" s="206"/>
      <c r="I466" s="206"/>
      <c r="J466" s="206"/>
      <c r="K466" s="214"/>
      <c r="L466" s="214"/>
      <c r="M466" s="214"/>
      <c r="N466" s="214"/>
      <c r="O466" s="214"/>
      <c r="P466" s="206"/>
    </row>
    <row r="467" spans="1:16">
      <c r="A467" s="208"/>
      <c r="B467" s="209"/>
      <c r="C467" s="207"/>
      <c r="D467" s="207"/>
      <c r="E467" s="207"/>
      <c r="F467" s="207"/>
      <c r="G467" s="207"/>
      <c r="H467" s="207"/>
      <c r="I467" s="207"/>
      <c r="J467" s="207"/>
      <c r="K467" s="215"/>
      <c r="L467" s="215"/>
      <c r="M467" s="215"/>
      <c r="N467" s="215"/>
      <c r="O467" s="215"/>
      <c r="P467" s="207"/>
    </row>
    <row r="468" spans="1:16" ht="24">
      <c r="A468" s="42" t="s">
        <v>54</v>
      </c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81"/>
      <c r="M468" s="81"/>
      <c r="N468" s="81"/>
      <c r="O468" s="81"/>
      <c r="P468" s="81"/>
    </row>
    <row r="469" spans="1:16" ht="24">
      <c r="A469" s="42" t="s">
        <v>55</v>
      </c>
      <c r="B469" s="42">
        <v>0</v>
      </c>
      <c r="C469" s="42"/>
      <c r="D469" s="42"/>
      <c r="E469" s="42"/>
      <c r="F469" s="42">
        <f t="shared" ref="F469:F474" si="77">C469+D469+E469</f>
        <v>0</v>
      </c>
      <c r="G469" s="42">
        <v>0</v>
      </c>
      <c r="H469" s="42"/>
      <c r="I469" s="42"/>
      <c r="J469" s="42">
        <f t="shared" ref="J469:J475" si="78">G469-H469-I469</f>
        <v>0</v>
      </c>
      <c r="K469" s="42">
        <f t="shared" ref="K469:K475" si="79">F469+J469</f>
        <v>0</v>
      </c>
      <c r="L469" s="81">
        <v>0</v>
      </c>
      <c r="M469" s="81"/>
      <c r="N469" s="81">
        <v>0</v>
      </c>
      <c r="O469" s="81" t="e">
        <f>N469/L469</f>
        <v>#DIV/0!</v>
      </c>
      <c r="P469" s="81">
        <v>0</v>
      </c>
    </row>
    <row r="470" spans="1:16" ht="24">
      <c r="A470" s="42" t="s">
        <v>56</v>
      </c>
      <c r="B470" s="42"/>
      <c r="C470" s="42"/>
      <c r="D470" s="42"/>
      <c r="E470" s="42"/>
      <c r="F470" s="42">
        <f t="shared" si="77"/>
        <v>0</v>
      </c>
      <c r="G470" s="42"/>
      <c r="H470" s="42"/>
      <c r="I470" s="42"/>
      <c r="J470" s="42">
        <f t="shared" si="78"/>
        <v>0</v>
      </c>
      <c r="K470" s="42">
        <f t="shared" si="79"/>
        <v>0</v>
      </c>
      <c r="L470" s="81"/>
      <c r="M470" s="81"/>
      <c r="N470" s="81"/>
      <c r="O470" s="81"/>
      <c r="P470" s="81"/>
    </row>
    <row r="471" spans="1:16" ht="24">
      <c r="A471" s="42" t="s">
        <v>57</v>
      </c>
      <c r="B471" s="42"/>
      <c r="C471" s="42"/>
      <c r="D471" s="42"/>
      <c r="E471" s="42"/>
      <c r="F471" s="42">
        <f t="shared" si="77"/>
        <v>0</v>
      </c>
      <c r="G471" s="42"/>
      <c r="H471" s="42"/>
      <c r="I471" s="42"/>
      <c r="J471" s="42">
        <f t="shared" si="78"/>
        <v>0</v>
      </c>
      <c r="K471" s="42">
        <f t="shared" si="79"/>
        <v>0</v>
      </c>
      <c r="L471" s="81"/>
      <c r="M471" s="81"/>
      <c r="N471" s="81"/>
      <c r="O471" s="81"/>
      <c r="P471" s="81"/>
    </row>
    <row r="472" spans="1:16" ht="24">
      <c r="A472" s="42" t="s">
        <v>58</v>
      </c>
      <c r="B472" s="42"/>
      <c r="C472" s="42"/>
      <c r="D472" s="42"/>
      <c r="E472" s="42"/>
      <c r="F472" s="42">
        <f t="shared" si="77"/>
        <v>0</v>
      </c>
      <c r="G472" s="42"/>
      <c r="H472" s="42"/>
      <c r="I472" s="42"/>
      <c r="J472" s="42">
        <f t="shared" si="78"/>
        <v>0</v>
      </c>
      <c r="K472" s="42">
        <f t="shared" si="79"/>
        <v>0</v>
      </c>
      <c r="L472" s="81"/>
      <c r="M472" s="81"/>
      <c r="N472" s="81"/>
      <c r="O472" s="81"/>
      <c r="P472" s="81"/>
    </row>
    <row r="473" spans="1:16" ht="24">
      <c r="A473" s="42" t="s">
        <v>59</v>
      </c>
      <c r="B473" s="42">
        <v>0</v>
      </c>
      <c r="C473" s="42">
        <v>0</v>
      </c>
      <c r="D473" s="42"/>
      <c r="E473" s="42"/>
      <c r="F473" s="42">
        <f t="shared" si="77"/>
        <v>0</v>
      </c>
      <c r="G473" s="42">
        <v>0</v>
      </c>
      <c r="H473" s="42"/>
      <c r="I473" s="42"/>
      <c r="J473" s="42">
        <f t="shared" si="78"/>
        <v>0</v>
      </c>
      <c r="K473" s="42">
        <f t="shared" si="79"/>
        <v>0</v>
      </c>
      <c r="L473" s="81">
        <v>0</v>
      </c>
      <c r="M473" s="81" t="s">
        <v>82</v>
      </c>
      <c r="N473" s="81">
        <f>L473*O473</f>
        <v>0</v>
      </c>
      <c r="O473" s="81">
        <v>0</v>
      </c>
      <c r="P473" s="97">
        <v>0</v>
      </c>
    </row>
    <row r="474" spans="1:16" ht="24">
      <c r="A474" s="42" t="s">
        <v>60</v>
      </c>
      <c r="B474" s="42">
        <v>0</v>
      </c>
      <c r="C474" s="42">
        <v>0</v>
      </c>
      <c r="D474" s="42"/>
      <c r="E474" s="42"/>
      <c r="F474" s="42">
        <f t="shared" si="77"/>
        <v>0</v>
      </c>
      <c r="G474" s="42">
        <v>0</v>
      </c>
      <c r="H474" s="42"/>
      <c r="I474" s="42"/>
      <c r="J474" s="42">
        <f t="shared" si="78"/>
        <v>0</v>
      </c>
      <c r="K474" s="42">
        <f t="shared" si="79"/>
        <v>0</v>
      </c>
      <c r="L474" s="81">
        <v>0</v>
      </c>
      <c r="M474" s="81" t="s">
        <v>82</v>
      </c>
      <c r="N474" s="81">
        <f t="shared" ref="N474:N481" si="80">L474*O474</f>
        <v>0</v>
      </c>
      <c r="O474" s="81">
        <v>0</v>
      </c>
      <c r="P474" s="97">
        <v>0</v>
      </c>
    </row>
    <row r="475" spans="1:16" ht="24">
      <c r="A475" s="42" t="s">
        <v>61</v>
      </c>
      <c r="B475" s="47">
        <v>0</v>
      </c>
      <c r="C475" s="47">
        <v>0</v>
      </c>
      <c r="D475" s="47"/>
      <c r="E475" s="47"/>
      <c r="F475" s="47">
        <v>0</v>
      </c>
      <c r="G475" s="47">
        <v>0</v>
      </c>
      <c r="H475" s="47">
        <v>0</v>
      </c>
      <c r="I475" s="47">
        <v>0</v>
      </c>
      <c r="J475" s="47">
        <f t="shared" si="78"/>
        <v>0</v>
      </c>
      <c r="K475" s="47">
        <f t="shared" si="79"/>
        <v>0</v>
      </c>
      <c r="L475" s="122">
        <v>0</v>
      </c>
      <c r="M475" s="122" t="s">
        <v>82</v>
      </c>
      <c r="N475" s="81">
        <f t="shared" si="80"/>
        <v>0</v>
      </c>
      <c r="O475" s="122">
        <v>0</v>
      </c>
      <c r="P475" s="147">
        <v>0</v>
      </c>
    </row>
    <row r="476" spans="1:16" ht="24">
      <c r="A476" s="42" t="s">
        <v>62</v>
      </c>
      <c r="B476" s="42">
        <v>0</v>
      </c>
      <c r="C476" s="42">
        <v>0</v>
      </c>
      <c r="D476" s="42">
        <v>0</v>
      </c>
      <c r="E476" s="42">
        <v>0</v>
      </c>
      <c r="F476" s="42">
        <f>C476+D476+E476</f>
        <v>0</v>
      </c>
      <c r="G476" s="42">
        <v>0</v>
      </c>
      <c r="H476" s="42">
        <v>0</v>
      </c>
      <c r="I476" s="42">
        <v>0</v>
      </c>
      <c r="J476" s="42">
        <f>G476-H476-I476</f>
        <v>0</v>
      </c>
      <c r="K476" s="42">
        <f>F476+J476</f>
        <v>0</v>
      </c>
      <c r="L476" s="81">
        <v>0</v>
      </c>
      <c r="M476" s="122" t="s">
        <v>82</v>
      </c>
      <c r="N476" s="81">
        <f t="shared" si="80"/>
        <v>0</v>
      </c>
      <c r="O476" s="81">
        <v>0</v>
      </c>
      <c r="P476" s="97">
        <v>0</v>
      </c>
    </row>
    <row r="477" spans="1:16" ht="24">
      <c r="A477" s="42" t="s">
        <v>63</v>
      </c>
      <c r="B477" s="42">
        <v>1</v>
      </c>
      <c r="C477" s="42">
        <v>1</v>
      </c>
      <c r="D477" s="42">
        <v>0</v>
      </c>
      <c r="E477" s="42"/>
      <c r="F477" s="42">
        <f t="shared" ref="F477:F481" si="81">C477+D477+E477</f>
        <v>1</v>
      </c>
      <c r="G477" s="42">
        <v>0</v>
      </c>
      <c r="H477" s="42"/>
      <c r="I477" s="42"/>
      <c r="J477" s="42">
        <f t="shared" ref="J477:J482" si="82">G477-H477-I477</f>
        <v>0</v>
      </c>
      <c r="K477" s="42">
        <f t="shared" ref="K477:K481" si="83">F477+J477</f>
        <v>1</v>
      </c>
      <c r="L477" s="81">
        <v>0</v>
      </c>
      <c r="M477" s="122" t="s">
        <v>82</v>
      </c>
      <c r="N477" s="81">
        <f t="shared" si="80"/>
        <v>0</v>
      </c>
      <c r="O477" s="81">
        <v>0</v>
      </c>
      <c r="P477" s="97">
        <v>0</v>
      </c>
    </row>
    <row r="478" spans="1:16" ht="24">
      <c r="A478" s="42" t="s">
        <v>64</v>
      </c>
      <c r="B478" s="42">
        <v>0</v>
      </c>
      <c r="C478" s="42">
        <v>0</v>
      </c>
      <c r="D478" s="42"/>
      <c r="E478" s="42"/>
      <c r="F478" s="42">
        <f t="shared" si="81"/>
        <v>0</v>
      </c>
      <c r="G478" s="42">
        <v>0</v>
      </c>
      <c r="H478" s="42"/>
      <c r="I478" s="42"/>
      <c r="J478" s="42">
        <f t="shared" si="82"/>
        <v>0</v>
      </c>
      <c r="K478" s="42">
        <f t="shared" si="83"/>
        <v>0</v>
      </c>
      <c r="L478" s="81">
        <v>0</v>
      </c>
      <c r="M478" s="122" t="s">
        <v>82</v>
      </c>
      <c r="N478" s="81">
        <f t="shared" si="80"/>
        <v>0</v>
      </c>
      <c r="O478" s="81">
        <v>0</v>
      </c>
      <c r="P478" s="97">
        <v>0</v>
      </c>
    </row>
    <row r="479" spans="1:16" ht="24">
      <c r="A479" s="42" t="s">
        <v>65</v>
      </c>
      <c r="B479" s="42"/>
      <c r="C479" s="42"/>
      <c r="D479" s="42"/>
      <c r="E479" s="42"/>
      <c r="F479" s="42">
        <f t="shared" si="81"/>
        <v>0</v>
      </c>
      <c r="G479" s="42"/>
      <c r="H479" s="42"/>
      <c r="I479" s="42"/>
      <c r="J479" s="42">
        <f t="shared" si="82"/>
        <v>0</v>
      </c>
      <c r="K479" s="42">
        <f t="shared" si="83"/>
        <v>0</v>
      </c>
      <c r="L479" s="81"/>
      <c r="M479" s="81"/>
      <c r="N479" s="81">
        <f t="shared" si="80"/>
        <v>0</v>
      </c>
      <c r="O479" s="81"/>
      <c r="P479" s="81"/>
    </row>
    <row r="480" spans="1:16" ht="24">
      <c r="A480" s="42" t="s">
        <v>66</v>
      </c>
      <c r="B480" s="42"/>
      <c r="C480" s="42"/>
      <c r="D480" s="42"/>
      <c r="E480" s="42"/>
      <c r="F480" s="42">
        <f t="shared" si="81"/>
        <v>0</v>
      </c>
      <c r="G480" s="42"/>
      <c r="H480" s="42"/>
      <c r="I480" s="42"/>
      <c r="J480" s="42">
        <f t="shared" si="82"/>
        <v>0</v>
      </c>
      <c r="K480" s="42">
        <f t="shared" si="83"/>
        <v>0</v>
      </c>
      <c r="L480" s="81"/>
      <c r="M480" s="81"/>
      <c r="N480" s="81">
        <f t="shared" si="80"/>
        <v>0</v>
      </c>
      <c r="O480" s="81"/>
      <c r="P480" s="81"/>
    </row>
    <row r="481" spans="1:16" ht="24">
      <c r="A481" s="42" t="s">
        <v>67</v>
      </c>
      <c r="B481" s="83"/>
      <c r="C481" s="83"/>
      <c r="D481" s="83"/>
      <c r="E481" s="83"/>
      <c r="F481" s="42">
        <f t="shared" si="81"/>
        <v>0</v>
      </c>
      <c r="G481" s="83"/>
      <c r="H481" s="83"/>
      <c r="I481" s="83"/>
      <c r="J481" s="42">
        <f t="shared" si="82"/>
        <v>0</v>
      </c>
      <c r="K481" s="42">
        <f t="shared" si="83"/>
        <v>0</v>
      </c>
      <c r="L481" s="100"/>
      <c r="M481" s="81"/>
      <c r="N481" s="81">
        <f t="shared" si="80"/>
        <v>0</v>
      </c>
      <c r="O481" s="81"/>
      <c r="P481" s="100"/>
    </row>
    <row r="482" spans="1:16" ht="24">
      <c r="A482" s="84" t="s">
        <v>23</v>
      </c>
      <c r="B482" s="85">
        <f>SUM(B469:B481)</f>
        <v>1</v>
      </c>
      <c r="C482" s="85">
        <f>SUM(C469:C481)</f>
        <v>1</v>
      </c>
      <c r="D482" s="85">
        <f t="shared" ref="D482:F482" si="84">SUM(D469:D481)</f>
        <v>0</v>
      </c>
      <c r="E482" s="85">
        <f t="shared" si="84"/>
        <v>0</v>
      </c>
      <c r="F482" s="85">
        <f t="shared" si="84"/>
        <v>1</v>
      </c>
      <c r="G482" s="85">
        <f>SUM(G468:G481)</f>
        <v>0</v>
      </c>
      <c r="H482" s="85">
        <f>SUM(H476:H481)</f>
        <v>0</v>
      </c>
      <c r="I482" s="85">
        <f>SUM(I476:I481)</f>
        <v>0</v>
      </c>
      <c r="J482" s="42">
        <f t="shared" si="82"/>
        <v>0</v>
      </c>
      <c r="K482" s="86">
        <f>F482+J482</f>
        <v>1</v>
      </c>
      <c r="L482" s="85">
        <f>SUM(L468:L481)</f>
        <v>0</v>
      </c>
      <c r="M482" s="89" t="s">
        <v>82</v>
      </c>
      <c r="N482" s="85">
        <f>SUM(N468:N481)</f>
        <v>0</v>
      </c>
      <c r="O482" s="110" t="e">
        <f>N482/L482</f>
        <v>#DIV/0!</v>
      </c>
      <c r="P482" s="90">
        <f>SUM(P468:P481)/6</f>
        <v>0</v>
      </c>
    </row>
    <row r="483" spans="1:16" ht="17.2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  <row r="485" spans="1:16" ht="24">
      <c r="A485" s="208" t="s">
        <v>16</v>
      </c>
      <c r="B485" s="209" t="s">
        <v>20</v>
      </c>
      <c r="C485" s="210" t="s">
        <v>40</v>
      </c>
      <c r="D485" s="211"/>
      <c r="E485" s="211"/>
      <c r="F485" s="212"/>
      <c r="G485" s="210" t="s">
        <v>41</v>
      </c>
      <c r="H485" s="211"/>
      <c r="I485" s="211"/>
      <c r="J485" s="212"/>
      <c r="K485" s="213" t="s">
        <v>42</v>
      </c>
      <c r="L485" s="213" t="s">
        <v>43</v>
      </c>
      <c r="M485" s="213" t="s">
        <v>44</v>
      </c>
      <c r="N485" s="213" t="s">
        <v>45</v>
      </c>
      <c r="O485" s="213" t="s">
        <v>46</v>
      </c>
      <c r="P485" s="205" t="s">
        <v>21</v>
      </c>
    </row>
    <row r="486" spans="1:16">
      <c r="A486" s="208"/>
      <c r="B486" s="209"/>
      <c r="C486" s="205" t="s">
        <v>47</v>
      </c>
      <c r="D486" s="205" t="s">
        <v>48</v>
      </c>
      <c r="E486" s="205" t="s">
        <v>49</v>
      </c>
      <c r="F486" s="205" t="s">
        <v>50</v>
      </c>
      <c r="G486" s="205" t="s">
        <v>51</v>
      </c>
      <c r="H486" s="205" t="s">
        <v>52</v>
      </c>
      <c r="I486" s="205" t="s">
        <v>49</v>
      </c>
      <c r="J486" s="205" t="s">
        <v>53</v>
      </c>
      <c r="K486" s="214"/>
      <c r="L486" s="214"/>
      <c r="M486" s="214"/>
      <c r="N486" s="214"/>
      <c r="O486" s="214"/>
      <c r="P486" s="206"/>
    </row>
    <row r="487" spans="1:16">
      <c r="A487" s="208"/>
      <c r="B487" s="209"/>
      <c r="C487" s="206"/>
      <c r="D487" s="206"/>
      <c r="E487" s="206"/>
      <c r="F487" s="206"/>
      <c r="G487" s="206"/>
      <c r="H487" s="206"/>
      <c r="I487" s="206"/>
      <c r="J487" s="206"/>
      <c r="K487" s="214"/>
      <c r="L487" s="214"/>
      <c r="M487" s="214"/>
      <c r="N487" s="214"/>
      <c r="O487" s="214"/>
      <c r="P487" s="206"/>
    </row>
    <row r="488" spans="1:16">
      <c r="A488" s="208"/>
      <c r="B488" s="209"/>
      <c r="C488" s="207"/>
      <c r="D488" s="207"/>
      <c r="E488" s="207"/>
      <c r="F488" s="207"/>
      <c r="G488" s="207"/>
      <c r="H488" s="207"/>
      <c r="I488" s="207"/>
      <c r="J488" s="207"/>
      <c r="K488" s="215"/>
      <c r="L488" s="215"/>
      <c r="M488" s="215"/>
      <c r="N488" s="215"/>
      <c r="O488" s="215"/>
      <c r="P488" s="207"/>
    </row>
    <row r="489" spans="1:16" ht="24">
      <c r="A489" s="42" t="s">
        <v>54</v>
      </c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81"/>
      <c r="M489" s="81"/>
      <c r="N489" s="81"/>
      <c r="O489" s="81"/>
      <c r="P489" s="81"/>
    </row>
    <row r="490" spans="1:16" ht="24">
      <c r="A490" s="42" t="s">
        <v>55</v>
      </c>
      <c r="B490" s="42">
        <v>0</v>
      </c>
      <c r="C490" s="42"/>
      <c r="D490" s="42"/>
      <c r="E490" s="42"/>
      <c r="F490" s="42">
        <f t="shared" ref="F490:F495" si="85">C490+D490+E490</f>
        <v>0</v>
      </c>
      <c r="G490" s="42">
        <v>0</v>
      </c>
      <c r="H490" s="42"/>
      <c r="I490" s="42"/>
      <c r="J490" s="42">
        <f t="shared" ref="J490:J496" si="86">G490-H490-I490</f>
        <v>0</v>
      </c>
      <c r="K490" s="42">
        <f t="shared" ref="K490:K496" si="87">F490+J490</f>
        <v>0</v>
      </c>
      <c r="L490" s="81">
        <v>0</v>
      </c>
      <c r="M490" s="81"/>
      <c r="N490" s="81">
        <v>0</v>
      </c>
      <c r="O490" s="81" t="e">
        <f>N490/L490</f>
        <v>#DIV/0!</v>
      </c>
      <c r="P490" s="81">
        <v>0</v>
      </c>
    </row>
    <row r="491" spans="1:16" ht="24">
      <c r="A491" s="42" t="s">
        <v>56</v>
      </c>
      <c r="B491" s="42"/>
      <c r="C491" s="42"/>
      <c r="D491" s="42"/>
      <c r="E491" s="42"/>
      <c r="F491" s="42">
        <f t="shared" si="85"/>
        <v>0</v>
      </c>
      <c r="G491" s="42"/>
      <c r="H491" s="42"/>
      <c r="I491" s="42"/>
      <c r="J491" s="42">
        <f t="shared" si="86"/>
        <v>0</v>
      </c>
      <c r="K491" s="42">
        <f t="shared" si="87"/>
        <v>0</v>
      </c>
      <c r="L491" s="81"/>
      <c r="M491" s="81"/>
      <c r="N491" s="81"/>
      <c r="O491" s="81"/>
      <c r="P491" s="81"/>
    </row>
    <row r="492" spans="1:16" ht="24">
      <c r="A492" s="42" t="s">
        <v>57</v>
      </c>
      <c r="B492" s="42"/>
      <c r="C492" s="42"/>
      <c r="D492" s="42"/>
      <c r="E492" s="42"/>
      <c r="F492" s="42">
        <f t="shared" si="85"/>
        <v>0</v>
      </c>
      <c r="G492" s="42"/>
      <c r="H492" s="42"/>
      <c r="I492" s="42"/>
      <c r="J492" s="42">
        <f t="shared" si="86"/>
        <v>0</v>
      </c>
      <c r="K492" s="42">
        <f t="shared" si="87"/>
        <v>0</v>
      </c>
      <c r="L492" s="81"/>
      <c r="M492" s="81"/>
      <c r="N492" s="81"/>
      <c r="O492" s="81"/>
      <c r="P492" s="81"/>
    </row>
    <row r="493" spans="1:16" ht="24">
      <c r="A493" s="42" t="s">
        <v>58</v>
      </c>
      <c r="B493" s="42"/>
      <c r="C493" s="42"/>
      <c r="D493" s="42"/>
      <c r="E493" s="42"/>
      <c r="F493" s="42">
        <f t="shared" si="85"/>
        <v>0</v>
      </c>
      <c r="G493" s="42"/>
      <c r="H493" s="42"/>
      <c r="I493" s="42"/>
      <c r="J493" s="42">
        <f t="shared" si="86"/>
        <v>0</v>
      </c>
      <c r="K493" s="42">
        <f t="shared" si="87"/>
        <v>0</v>
      </c>
      <c r="L493" s="81"/>
      <c r="M493" s="81"/>
      <c r="N493" s="81"/>
      <c r="O493" s="81"/>
      <c r="P493" s="81"/>
    </row>
    <row r="494" spans="1:16" ht="24">
      <c r="A494" s="42" t="s">
        <v>59</v>
      </c>
      <c r="B494" s="42">
        <v>0</v>
      </c>
      <c r="C494" s="42">
        <v>0</v>
      </c>
      <c r="D494" s="42"/>
      <c r="E494" s="42"/>
      <c r="F494" s="42">
        <f t="shared" si="85"/>
        <v>0</v>
      </c>
      <c r="G494" s="42">
        <v>0</v>
      </c>
      <c r="H494" s="42"/>
      <c r="I494" s="42"/>
      <c r="J494" s="42">
        <f t="shared" si="86"/>
        <v>0</v>
      </c>
      <c r="K494" s="42">
        <f t="shared" si="87"/>
        <v>0</v>
      </c>
      <c r="L494" s="81">
        <v>0</v>
      </c>
      <c r="M494" s="81" t="s">
        <v>82</v>
      </c>
      <c r="N494" s="81">
        <f>L494*O494</f>
        <v>0</v>
      </c>
      <c r="O494" s="81">
        <v>0</v>
      </c>
      <c r="P494" s="97">
        <v>0</v>
      </c>
    </row>
    <row r="495" spans="1:16" ht="24">
      <c r="A495" s="42" t="s">
        <v>60</v>
      </c>
      <c r="B495" s="42">
        <v>0</v>
      </c>
      <c r="C495" s="42">
        <v>0</v>
      </c>
      <c r="D495" s="42"/>
      <c r="E495" s="42"/>
      <c r="F495" s="42">
        <f t="shared" si="85"/>
        <v>0</v>
      </c>
      <c r="G495" s="42">
        <v>0</v>
      </c>
      <c r="H495" s="42"/>
      <c r="I495" s="42"/>
      <c r="J495" s="42">
        <f t="shared" si="86"/>
        <v>0</v>
      </c>
      <c r="K495" s="42">
        <f t="shared" si="87"/>
        <v>0</v>
      </c>
      <c r="L495" s="81">
        <v>0</v>
      </c>
      <c r="M495" s="81" t="s">
        <v>82</v>
      </c>
      <c r="N495" s="81">
        <f t="shared" ref="N495:N502" si="88">L495*O495</f>
        <v>0</v>
      </c>
      <c r="O495" s="81">
        <v>0</v>
      </c>
      <c r="P495" s="97">
        <v>0</v>
      </c>
    </row>
    <row r="496" spans="1:16" ht="24">
      <c r="A496" s="42" t="s">
        <v>61</v>
      </c>
      <c r="B496" s="47">
        <v>0</v>
      </c>
      <c r="C496" s="47">
        <v>0</v>
      </c>
      <c r="D496" s="47"/>
      <c r="E496" s="47"/>
      <c r="F496" s="47">
        <v>0</v>
      </c>
      <c r="G496" s="47">
        <v>0</v>
      </c>
      <c r="H496" s="47">
        <v>0</v>
      </c>
      <c r="I496" s="47">
        <v>0</v>
      </c>
      <c r="J496" s="47">
        <f t="shared" si="86"/>
        <v>0</v>
      </c>
      <c r="K496" s="47">
        <f t="shared" si="87"/>
        <v>0</v>
      </c>
      <c r="L496" s="122">
        <v>0</v>
      </c>
      <c r="M496" s="122" t="s">
        <v>82</v>
      </c>
      <c r="N496" s="81">
        <f t="shared" si="88"/>
        <v>0</v>
      </c>
      <c r="O496" s="122">
        <v>0</v>
      </c>
      <c r="P496" s="147">
        <v>0</v>
      </c>
    </row>
    <row r="497" spans="1:16" ht="24">
      <c r="A497" s="42" t="s">
        <v>62</v>
      </c>
      <c r="B497" s="42">
        <v>0</v>
      </c>
      <c r="C497" s="42">
        <v>0</v>
      </c>
      <c r="D497" s="42">
        <v>0</v>
      </c>
      <c r="E497" s="42">
        <v>0</v>
      </c>
      <c r="F497" s="42">
        <f>C497+D497+E497</f>
        <v>0</v>
      </c>
      <c r="G497" s="42">
        <v>0</v>
      </c>
      <c r="H497" s="42">
        <v>0</v>
      </c>
      <c r="I497" s="42">
        <v>0</v>
      </c>
      <c r="J497" s="42">
        <f>G497-H497-I497</f>
        <v>0</v>
      </c>
      <c r="K497" s="42">
        <f>F497+J497</f>
        <v>0</v>
      </c>
      <c r="L497" s="81">
        <v>0</v>
      </c>
      <c r="M497" s="122" t="s">
        <v>82</v>
      </c>
      <c r="N497" s="81">
        <f t="shared" si="88"/>
        <v>0</v>
      </c>
      <c r="O497" s="81">
        <v>0</v>
      </c>
      <c r="P497" s="97">
        <v>0</v>
      </c>
    </row>
    <row r="498" spans="1:16" ht="24">
      <c r="A498" s="42" t="s">
        <v>63</v>
      </c>
      <c r="B498" s="42">
        <v>0</v>
      </c>
      <c r="C498" s="42">
        <v>0</v>
      </c>
      <c r="D498" s="42">
        <v>0</v>
      </c>
      <c r="E498" s="42"/>
      <c r="F498" s="42">
        <f t="shared" ref="F498:F502" si="89">C498+D498+E498</f>
        <v>0</v>
      </c>
      <c r="G498" s="42">
        <v>0</v>
      </c>
      <c r="H498" s="42"/>
      <c r="I498" s="42"/>
      <c r="J498" s="42">
        <f t="shared" ref="J498:J503" si="90">G498-H498-I498</f>
        <v>0</v>
      </c>
      <c r="K498" s="42">
        <f t="shared" ref="K498:K502" si="91">F498+J498</f>
        <v>0</v>
      </c>
      <c r="L498" s="81">
        <v>0</v>
      </c>
      <c r="M498" s="122" t="s">
        <v>82</v>
      </c>
      <c r="N498" s="81">
        <f t="shared" si="88"/>
        <v>0</v>
      </c>
      <c r="O498" s="81">
        <v>0</v>
      </c>
      <c r="P498" s="97">
        <v>0</v>
      </c>
    </row>
    <row r="499" spans="1:16" ht="24">
      <c r="A499" s="42" t="s">
        <v>64</v>
      </c>
      <c r="B499" s="42">
        <v>1</v>
      </c>
      <c r="C499" s="42">
        <v>1</v>
      </c>
      <c r="D499" s="42">
        <v>0</v>
      </c>
      <c r="E499" s="42"/>
      <c r="F499" s="42">
        <f t="shared" si="89"/>
        <v>1</v>
      </c>
      <c r="G499" s="42">
        <v>0</v>
      </c>
      <c r="H499" s="42"/>
      <c r="I499" s="42"/>
      <c r="J499" s="42">
        <f t="shared" si="90"/>
        <v>0</v>
      </c>
      <c r="K499" s="42">
        <f t="shared" si="91"/>
        <v>1</v>
      </c>
      <c r="L499" s="81">
        <v>0</v>
      </c>
      <c r="M499" s="122" t="s">
        <v>82</v>
      </c>
      <c r="N499" s="81">
        <f t="shared" si="88"/>
        <v>0</v>
      </c>
      <c r="O499" s="81">
        <v>0</v>
      </c>
      <c r="P499" s="97">
        <v>0</v>
      </c>
    </row>
    <row r="500" spans="1:16" ht="24">
      <c r="A500" s="42" t="s">
        <v>65</v>
      </c>
      <c r="B500" s="42"/>
      <c r="C500" s="42"/>
      <c r="D500" s="42"/>
      <c r="E500" s="42"/>
      <c r="F500" s="42">
        <f t="shared" si="89"/>
        <v>0</v>
      </c>
      <c r="G500" s="42"/>
      <c r="H500" s="42"/>
      <c r="I500" s="42"/>
      <c r="J500" s="42">
        <f t="shared" si="90"/>
        <v>0</v>
      </c>
      <c r="K500" s="42">
        <f t="shared" si="91"/>
        <v>0</v>
      </c>
      <c r="L500" s="81"/>
      <c r="M500" s="81"/>
      <c r="N500" s="81">
        <f t="shared" si="88"/>
        <v>0</v>
      </c>
      <c r="O500" s="81"/>
      <c r="P500" s="81"/>
    </row>
    <row r="501" spans="1:16" ht="24">
      <c r="A501" s="42" t="s">
        <v>66</v>
      </c>
      <c r="B501" s="42"/>
      <c r="C501" s="42"/>
      <c r="D501" s="42"/>
      <c r="E501" s="42"/>
      <c r="F501" s="42">
        <f t="shared" si="89"/>
        <v>0</v>
      </c>
      <c r="G501" s="42"/>
      <c r="H501" s="42"/>
      <c r="I501" s="42"/>
      <c r="J501" s="42">
        <f t="shared" si="90"/>
        <v>0</v>
      </c>
      <c r="K501" s="42">
        <f t="shared" si="91"/>
        <v>0</v>
      </c>
      <c r="L501" s="81"/>
      <c r="M501" s="81"/>
      <c r="N501" s="81">
        <f t="shared" si="88"/>
        <v>0</v>
      </c>
      <c r="O501" s="81"/>
      <c r="P501" s="81"/>
    </row>
    <row r="502" spans="1:16" ht="24">
      <c r="A502" s="42" t="s">
        <v>67</v>
      </c>
      <c r="B502" s="83"/>
      <c r="C502" s="83"/>
      <c r="D502" s="83"/>
      <c r="E502" s="83"/>
      <c r="F502" s="42">
        <f t="shared" si="89"/>
        <v>0</v>
      </c>
      <c r="G502" s="83"/>
      <c r="H502" s="83"/>
      <c r="I502" s="83"/>
      <c r="J502" s="42">
        <f t="shared" si="90"/>
        <v>0</v>
      </c>
      <c r="K502" s="42">
        <f t="shared" si="91"/>
        <v>0</v>
      </c>
      <c r="L502" s="100"/>
      <c r="M502" s="81"/>
      <c r="N502" s="81">
        <f t="shared" si="88"/>
        <v>0</v>
      </c>
      <c r="O502" s="81"/>
      <c r="P502" s="100"/>
    </row>
    <row r="503" spans="1:16" ht="24">
      <c r="A503" s="84" t="s">
        <v>23</v>
      </c>
      <c r="B503" s="85">
        <f>SUM(B490:B502)</f>
        <v>1</v>
      </c>
      <c r="C503" s="85">
        <f>SUM(C490:C502)</f>
        <v>1</v>
      </c>
      <c r="D503" s="85">
        <f t="shared" ref="D503:F503" si="92">SUM(D490:D502)</f>
        <v>0</v>
      </c>
      <c r="E503" s="85">
        <f t="shared" si="92"/>
        <v>0</v>
      </c>
      <c r="F503" s="85">
        <f t="shared" si="92"/>
        <v>1</v>
      </c>
      <c r="G503" s="85">
        <f>SUM(G489:G502)</f>
        <v>0</v>
      </c>
      <c r="H503" s="85">
        <f>SUM(H497:H502)</f>
        <v>0</v>
      </c>
      <c r="I503" s="85">
        <f>SUM(I497:I502)</f>
        <v>0</v>
      </c>
      <c r="J503" s="42">
        <f t="shared" si="90"/>
        <v>0</v>
      </c>
      <c r="K503" s="86">
        <f>F503+J503</f>
        <v>1</v>
      </c>
      <c r="L503" s="85">
        <f>SUM(L489:L502)</f>
        <v>0</v>
      </c>
      <c r="M503" s="89" t="s">
        <v>82</v>
      </c>
      <c r="N503" s="85">
        <f>SUM(N489:N502)</f>
        <v>0</v>
      </c>
      <c r="O503" s="110" t="e">
        <f>N503/L503</f>
        <v>#DIV/0!</v>
      </c>
      <c r="P503" s="90">
        <f>SUM(P489:P502)/6</f>
        <v>0</v>
      </c>
    </row>
    <row r="504" spans="1:16" ht="17.2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</row>
  </sheetData>
  <mergeCells count="435">
    <mergeCell ref="P485:P488"/>
    <mergeCell ref="C486:C488"/>
    <mergeCell ref="D486:D488"/>
    <mergeCell ref="E486:E488"/>
    <mergeCell ref="F486:F488"/>
    <mergeCell ref="G486:G488"/>
    <mergeCell ref="H486:H488"/>
    <mergeCell ref="I486:I488"/>
    <mergeCell ref="J486:J488"/>
    <mergeCell ref="A485:A488"/>
    <mergeCell ref="B485:B488"/>
    <mergeCell ref="C485:F485"/>
    <mergeCell ref="G485:J485"/>
    <mergeCell ref="K485:K488"/>
    <mergeCell ref="L485:L488"/>
    <mergeCell ref="M485:M488"/>
    <mergeCell ref="N485:N488"/>
    <mergeCell ref="O485:O488"/>
    <mergeCell ref="P464:P467"/>
    <mergeCell ref="C465:C467"/>
    <mergeCell ref="D465:D467"/>
    <mergeCell ref="E465:E467"/>
    <mergeCell ref="F465:F467"/>
    <mergeCell ref="G465:G467"/>
    <mergeCell ref="H465:H467"/>
    <mergeCell ref="I465:I467"/>
    <mergeCell ref="J465:J467"/>
    <mergeCell ref="A464:A467"/>
    <mergeCell ref="B464:B467"/>
    <mergeCell ref="C464:F464"/>
    <mergeCell ref="G464:J464"/>
    <mergeCell ref="K464:K467"/>
    <mergeCell ref="L464:L467"/>
    <mergeCell ref="M464:M467"/>
    <mergeCell ref="N464:N467"/>
    <mergeCell ref="O464:O467"/>
    <mergeCell ref="P443:P446"/>
    <mergeCell ref="C444:C446"/>
    <mergeCell ref="D444:D446"/>
    <mergeCell ref="E444:E446"/>
    <mergeCell ref="F444:F446"/>
    <mergeCell ref="G444:G446"/>
    <mergeCell ref="H444:H446"/>
    <mergeCell ref="I444:I446"/>
    <mergeCell ref="J444:J446"/>
    <mergeCell ref="A443:A446"/>
    <mergeCell ref="B443:B446"/>
    <mergeCell ref="C443:F443"/>
    <mergeCell ref="G443:J443"/>
    <mergeCell ref="K443:K446"/>
    <mergeCell ref="L443:L446"/>
    <mergeCell ref="M443:M446"/>
    <mergeCell ref="N443:N446"/>
    <mergeCell ref="O443:O446"/>
    <mergeCell ref="P422:P425"/>
    <mergeCell ref="C423:C425"/>
    <mergeCell ref="D423:D425"/>
    <mergeCell ref="E423:E425"/>
    <mergeCell ref="F423:F425"/>
    <mergeCell ref="G423:G425"/>
    <mergeCell ref="H423:H425"/>
    <mergeCell ref="I423:I425"/>
    <mergeCell ref="J423:J425"/>
    <mergeCell ref="A422:A425"/>
    <mergeCell ref="B422:B425"/>
    <mergeCell ref="C422:F422"/>
    <mergeCell ref="G422:J422"/>
    <mergeCell ref="K422:K425"/>
    <mergeCell ref="L422:L425"/>
    <mergeCell ref="M422:M425"/>
    <mergeCell ref="N422:N425"/>
    <mergeCell ref="O422:O425"/>
    <mergeCell ref="P401:P404"/>
    <mergeCell ref="C402:C404"/>
    <mergeCell ref="D402:D404"/>
    <mergeCell ref="E402:E404"/>
    <mergeCell ref="F402:F404"/>
    <mergeCell ref="G402:G404"/>
    <mergeCell ref="H402:H404"/>
    <mergeCell ref="I402:I404"/>
    <mergeCell ref="J402:J404"/>
    <mergeCell ref="A401:A404"/>
    <mergeCell ref="B401:B404"/>
    <mergeCell ref="C401:F401"/>
    <mergeCell ref="G401:J401"/>
    <mergeCell ref="K401:K404"/>
    <mergeCell ref="L401:L404"/>
    <mergeCell ref="M401:M404"/>
    <mergeCell ref="N401:N404"/>
    <mergeCell ref="O401:O404"/>
    <mergeCell ref="P380:P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A380:A383"/>
    <mergeCell ref="B380:B383"/>
    <mergeCell ref="C380:F380"/>
    <mergeCell ref="G380:J380"/>
    <mergeCell ref="K380:K383"/>
    <mergeCell ref="L380:L383"/>
    <mergeCell ref="M380:M383"/>
    <mergeCell ref="N380:N383"/>
    <mergeCell ref="O380:O383"/>
    <mergeCell ref="P359:P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A359:A362"/>
    <mergeCell ref="B359:B362"/>
    <mergeCell ref="C359:F359"/>
    <mergeCell ref="G359:J359"/>
    <mergeCell ref="K359:K362"/>
    <mergeCell ref="L359:L362"/>
    <mergeCell ref="M359:M362"/>
    <mergeCell ref="N359:N362"/>
    <mergeCell ref="O359:O362"/>
    <mergeCell ref="P113:P116"/>
    <mergeCell ref="C114:C116"/>
    <mergeCell ref="D114:D116"/>
    <mergeCell ref="E114:E116"/>
    <mergeCell ref="F114:F116"/>
    <mergeCell ref="G114:G116"/>
    <mergeCell ref="H114:H116"/>
    <mergeCell ref="I114:I116"/>
    <mergeCell ref="J114:J116"/>
    <mergeCell ref="A113:A116"/>
    <mergeCell ref="B113:B116"/>
    <mergeCell ref="C113:F113"/>
    <mergeCell ref="G113:J113"/>
    <mergeCell ref="K113:K116"/>
    <mergeCell ref="L113:L116"/>
    <mergeCell ref="M113:M116"/>
    <mergeCell ref="N113:N116"/>
    <mergeCell ref="O113:O116"/>
    <mergeCell ref="L176:L179"/>
    <mergeCell ref="M176:M179"/>
    <mergeCell ref="N176:N179"/>
    <mergeCell ref="O176:O179"/>
    <mergeCell ref="P176:P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N155:N158"/>
    <mergeCell ref="O155:O158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A24:A27"/>
    <mergeCell ref="B24:B27"/>
    <mergeCell ref="C24:F24"/>
    <mergeCell ref="G24:J24"/>
    <mergeCell ref="K24:K27"/>
    <mergeCell ref="H25:H27"/>
    <mergeCell ref="I25:I27"/>
    <mergeCell ref="A1:P1"/>
    <mergeCell ref="A2:P2"/>
    <mergeCell ref="A3:P3"/>
    <mergeCell ref="L24:L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J25:J27"/>
    <mergeCell ref="A4:A7"/>
    <mergeCell ref="B4:B7"/>
    <mergeCell ref="C4:F4"/>
    <mergeCell ref="A48:A51"/>
    <mergeCell ref="B48:B51"/>
    <mergeCell ref="C48:F48"/>
    <mergeCell ref="G48:J48"/>
    <mergeCell ref="K48:K51"/>
    <mergeCell ref="H49:H51"/>
    <mergeCell ref="I49:I51"/>
    <mergeCell ref="J49:J51"/>
    <mergeCell ref="L48:L51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N72:N75"/>
    <mergeCell ref="O72:O75"/>
    <mergeCell ref="P72:P75"/>
    <mergeCell ref="C73:C75"/>
    <mergeCell ref="D73:D75"/>
    <mergeCell ref="E73:E75"/>
    <mergeCell ref="F73:F75"/>
    <mergeCell ref="G73:G75"/>
    <mergeCell ref="H73:H75"/>
    <mergeCell ref="C72:F72"/>
    <mergeCell ref="G72:J72"/>
    <mergeCell ref="K72:K75"/>
    <mergeCell ref="L72:L75"/>
    <mergeCell ref="I73:I75"/>
    <mergeCell ref="J73:J75"/>
    <mergeCell ref="A92:A95"/>
    <mergeCell ref="B92:B95"/>
    <mergeCell ref="C92:F92"/>
    <mergeCell ref="G92:J92"/>
    <mergeCell ref="K92:K95"/>
    <mergeCell ref="L92:L95"/>
    <mergeCell ref="I93:I95"/>
    <mergeCell ref="J93:J95"/>
    <mergeCell ref="M72:M75"/>
    <mergeCell ref="A72:A75"/>
    <mergeCell ref="B72:B75"/>
    <mergeCell ref="M92:M95"/>
    <mergeCell ref="N92:N95"/>
    <mergeCell ref="O92:O95"/>
    <mergeCell ref="P92:P95"/>
    <mergeCell ref="C93:C95"/>
    <mergeCell ref="D93:D95"/>
    <mergeCell ref="E93:E95"/>
    <mergeCell ref="F93:F95"/>
    <mergeCell ref="G93:G95"/>
    <mergeCell ref="H93:H95"/>
    <mergeCell ref="N134:N137"/>
    <mergeCell ref="O134:O137"/>
    <mergeCell ref="P134:P137"/>
    <mergeCell ref="C135:C137"/>
    <mergeCell ref="D135:D137"/>
    <mergeCell ref="E135:E137"/>
    <mergeCell ref="F135:F137"/>
    <mergeCell ref="G135:G137"/>
    <mergeCell ref="H135:H137"/>
    <mergeCell ref="C134:F134"/>
    <mergeCell ref="G134:J134"/>
    <mergeCell ref="K134:K137"/>
    <mergeCell ref="L134:L137"/>
    <mergeCell ref="I135:I137"/>
    <mergeCell ref="J135:J137"/>
    <mergeCell ref="A197:A200"/>
    <mergeCell ref="B197:B200"/>
    <mergeCell ref="C197:F197"/>
    <mergeCell ref="G197:J197"/>
    <mergeCell ref="K197:K200"/>
    <mergeCell ref="L197:L200"/>
    <mergeCell ref="I198:I200"/>
    <mergeCell ref="J198:J200"/>
    <mergeCell ref="M134:M137"/>
    <mergeCell ref="A134:A137"/>
    <mergeCell ref="B134:B137"/>
    <mergeCell ref="M197:M200"/>
    <mergeCell ref="A155:A158"/>
    <mergeCell ref="B155:B158"/>
    <mergeCell ref="C155:F155"/>
    <mergeCell ref="G155:J155"/>
    <mergeCell ref="K155:K158"/>
    <mergeCell ref="L155:L158"/>
    <mergeCell ref="M155:M158"/>
    <mergeCell ref="A176:A179"/>
    <mergeCell ref="B176:B179"/>
    <mergeCell ref="C176:F176"/>
    <mergeCell ref="G176:J176"/>
    <mergeCell ref="K176:K179"/>
    <mergeCell ref="N197:N200"/>
    <mergeCell ref="O197:O200"/>
    <mergeCell ref="P197:P200"/>
    <mergeCell ref="C198:C200"/>
    <mergeCell ref="D198:D200"/>
    <mergeCell ref="E198:E200"/>
    <mergeCell ref="F198:F200"/>
    <mergeCell ref="G198:G200"/>
    <mergeCell ref="H198:H200"/>
    <mergeCell ref="N217:N220"/>
    <mergeCell ref="O217:O220"/>
    <mergeCell ref="P217:P220"/>
    <mergeCell ref="C218:C220"/>
    <mergeCell ref="D218:D220"/>
    <mergeCell ref="E218:E220"/>
    <mergeCell ref="F218:F220"/>
    <mergeCell ref="G218:G220"/>
    <mergeCell ref="H218:H220"/>
    <mergeCell ref="C217:F217"/>
    <mergeCell ref="G217:J217"/>
    <mergeCell ref="K217:K220"/>
    <mergeCell ref="L217:L220"/>
    <mergeCell ref="I218:I220"/>
    <mergeCell ref="J218:J220"/>
    <mergeCell ref="A237:A240"/>
    <mergeCell ref="B237:B240"/>
    <mergeCell ref="C237:F237"/>
    <mergeCell ref="G237:J237"/>
    <mergeCell ref="K237:K240"/>
    <mergeCell ref="L237:L240"/>
    <mergeCell ref="I238:I240"/>
    <mergeCell ref="J238:J240"/>
    <mergeCell ref="M217:M220"/>
    <mergeCell ref="A217:A220"/>
    <mergeCell ref="B217:B220"/>
    <mergeCell ref="M237:M240"/>
    <mergeCell ref="N237:N240"/>
    <mergeCell ref="O237:O240"/>
    <mergeCell ref="P237:P240"/>
    <mergeCell ref="C238:C240"/>
    <mergeCell ref="D238:D240"/>
    <mergeCell ref="E238:E240"/>
    <mergeCell ref="F238:F240"/>
    <mergeCell ref="G238:G240"/>
    <mergeCell ref="H238:H240"/>
    <mergeCell ref="N257:N260"/>
    <mergeCell ref="O257:O260"/>
    <mergeCell ref="P257:P260"/>
    <mergeCell ref="C258:C260"/>
    <mergeCell ref="D258:D260"/>
    <mergeCell ref="E258:E260"/>
    <mergeCell ref="F258:F260"/>
    <mergeCell ref="G258:G260"/>
    <mergeCell ref="H258:H260"/>
    <mergeCell ref="C257:F257"/>
    <mergeCell ref="G257:J257"/>
    <mergeCell ref="K257:K260"/>
    <mergeCell ref="L257:L260"/>
    <mergeCell ref="I258:I260"/>
    <mergeCell ref="J258:J260"/>
    <mergeCell ref="A277:A280"/>
    <mergeCell ref="B277:B280"/>
    <mergeCell ref="C277:F277"/>
    <mergeCell ref="G277:J277"/>
    <mergeCell ref="K277:K280"/>
    <mergeCell ref="L277:L280"/>
    <mergeCell ref="I278:I280"/>
    <mergeCell ref="J278:J280"/>
    <mergeCell ref="M257:M260"/>
    <mergeCell ref="A257:A260"/>
    <mergeCell ref="B257:B260"/>
    <mergeCell ref="M277:M280"/>
    <mergeCell ref="N277:N280"/>
    <mergeCell ref="O277:O280"/>
    <mergeCell ref="P277:P280"/>
    <mergeCell ref="C278:C280"/>
    <mergeCell ref="D278:D280"/>
    <mergeCell ref="E278:E280"/>
    <mergeCell ref="F278:F280"/>
    <mergeCell ref="G278:G280"/>
    <mergeCell ref="H278:H280"/>
    <mergeCell ref="O297:O300"/>
    <mergeCell ref="A297:A300"/>
    <mergeCell ref="B297:B300"/>
    <mergeCell ref="M317:M320"/>
    <mergeCell ref="N317:N320"/>
    <mergeCell ref="O317:O320"/>
    <mergeCell ref="P297:P300"/>
    <mergeCell ref="C298:C300"/>
    <mergeCell ref="D298:D300"/>
    <mergeCell ref="E298:E300"/>
    <mergeCell ref="F298:F300"/>
    <mergeCell ref="G298:G300"/>
    <mergeCell ref="H298:H300"/>
    <mergeCell ref="I298:I300"/>
    <mergeCell ref="J298:J300"/>
    <mergeCell ref="C297:F297"/>
    <mergeCell ref="G297:J297"/>
    <mergeCell ref="K297:K300"/>
    <mergeCell ref="L297:L300"/>
    <mergeCell ref="M297:M300"/>
    <mergeCell ref="N297:N300"/>
    <mergeCell ref="P317:P320"/>
    <mergeCell ref="C318:C320"/>
    <mergeCell ref="D318:D320"/>
    <mergeCell ref="L317:L320"/>
    <mergeCell ref="I318:I320"/>
    <mergeCell ref="J318:J320"/>
    <mergeCell ref="E318:E320"/>
    <mergeCell ref="F318:F320"/>
    <mergeCell ref="G318:G320"/>
    <mergeCell ref="H318:H320"/>
    <mergeCell ref="A317:A320"/>
    <mergeCell ref="B317:B320"/>
    <mergeCell ref="C317:F317"/>
    <mergeCell ref="G317:J317"/>
    <mergeCell ref="K317:K320"/>
    <mergeCell ref="G4:J4"/>
    <mergeCell ref="K4:K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H5:H7"/>
    <mergeCell ref="I5:I7"/>
    <mergeCell ref="J5:J7"/>
    <mergeCell ref="A338:A341"/>
    <mergeCell ref="B338:B341"/>
    <mergeCell ref="C338:F338"/>
    <mergeCell ref="G338:J338"/>
    <mergeCell ref="K338:K341"/>
    <mergeCell ref="L338:L341"/>
    <mergeCell ref="M338:M341"/>
    <mergeCell ref="N338:N341"/>
    <mergeCell ref="O338:O341"/>
    <mergeCell ref="P338:P341"/>
    <mergeCell ref="C339:C341"/>
    <mergeCell ref="D339:D341"/>
    <mergeCell ref="E339:E341"/>
    <mergeCell ref="F339:F341"/>
    <mergeCell ref="G339:G341"/>
    <mergeCell ref="H339:H341"/>
    <mergeCell ref="I339:I341"/>
    <mergeCell ref="J339:J341"/>
  </mergeCells>
  <pageMargins left="0" right="0" top="0.75" bottom="0.75" header="0.3" footer="0.3"/>
  <pageSetup scale="90" fitToHeight="0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01"/>
  <sheetViews>
    <sheetView tabSelected="1" topLeftCell="A205" zoomScale="90" zoomScaleNormal="90" zoomScaleSheetLayoutView="100" workbookViewId="0">
      <selection activeCell="W218" sqref="W218"/>
    </sheetView>
  </sheetViews>
  <sheetFormatPr defaultColWidth="9" defaultRowHeight="24"/>
  <cols>
    <col min="1" max="1" width="11.5703125" style="1" customWidth="1"/>
    <col min="2" max="2" width="10.42578125" style="1" bestFit="1" customWidth="1"/>
    <col min="3" max="3" width="11.7109375" style="1" customWidth="1"/>
    <col min="4" max="4" width="8.42578125" style="1" customWidth="1"/>
    <col min="5" max="5" width="7.140625" style="1" customWidth="1"/>
    <col min="6" max="6" width="11" style="1" customWidth="1"/>
    <col min="7" max="7" width="11.7109375" style="1" customWidth="1"/>
    <col min="8" max="8" width="9.28515625" style="1" customWidth="1"/>
    <col min="9" max="9" width="8.5703125" style="1" customWidth="1"/>
    <col min="10" max="10" width="11.7109375" style="1" customWidth="1"/>
    <col min="11" max="11" width="13.140625" style="8" customWidth="1"/>
    <col min="12" max="12" width="10.85546875" style="1" customWidth="1"/>
    <col min="13" max="13" width="7.28515625" style="1" customWidth="1"/>
    <col min="14" max="14" width="16.140625" style="1" customWidth="1"/>
    <col min="15" max="15" width="12" style="1" customWidth="1"/>
    <col min="16" max="16" width="9.7109375" style="1" bestFit="1" customWidth="1"/>
    <col min="17" max="16384" width="9" style="1"/>
  </cols>
  <sheetData>
    <row r="1" spans="1:16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>
      <c r="A2" s="161" t="s">
        <v>138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>
      <c r="A3" s="161" t="s">
        <v>90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</row>
    <row r="4" spans="1:16">
      <c r="A4" s="39"/>
      <c r="B4" s="39"/>
      <c r="C4" s="40"/>
      <c r="D4" s="40"/>
      <c r="E4" s="40"/>
      <c r="F4" s="40"/>
      <c r="G4" s="40"/>
      <c r="H4" s="40"/>
      <c r="I4" s="40"/>
      <c r="J4" s="40"/>
      <c r="K4" s="41"/>
      <c r="L4" s="40"/>
      <c r="M4" s="39"/>
      <c r="N4" s="40"/>
      <c r="O4" s="40"/>
      <c r="P4" s="40"/>
    </row>
    <row r="5" spans="1:16" ht="24" customHeight="1">
      <c r="A5" s="183" t="s">
        <v>1</v>
      </c>
      <c r="B5" s="184" t="s">
        <v>20</v>
      </c>
      <c r="C5" s="185" t="s">
        <v>40</v>
      </c>
      <c r="D5" s="186"/>
      <c r="E5" s="186"/>
      <c r="F5" s="187"/>
      <c r="G5" s="185" t="s">
        <v>41</v>
      </c>
      <c r="H5" s="186"/>
      <c r="I5" s="186"/>
      <c r="J5" s="187"/>
      <c r="K5" s="188" t="s">
        <v>42</v>
      </c>
      <c r="L5" s="191" t="s">
        <v>43</v>
      </c>
      <c r="M5" s="194" t="s">
        <v>44</v>
      </c>
      <c r="N5" s="191" t="s">
        <v>45</v>
      </c>
      <c r="O5" s="191" t="s">
        <v>46</v>
      </c>
      <c r="P5" s="197" t="s">
        <v>21</v>
      </c>
    </row>
    <row r="6" spans="1:16" ht="24.6" customHeight="1">
      <c r="A6" s="183"/>
      <c r="B6" s="184"/>
      <c r="C6" s="191" t="s">
        <v>47</v>
      </c>
      <c r="D6" s="191" t="s">
        <v>48</v>
      </c>
      <c r="E6" s="191" t="s">
        <v>49</v>
      </c>
      <c r="F6" s="191" t="s">
        <v>50</v>
      </c>
      <c r="G6" s="191" t="s">
        <v>51</v>
      </c>
      <c r="H6" s="191" t="s">
        <v>52</v>
      </c>
      <c r="I6" s="201" t="s">
        <v>49</v>
      </c>
      <c r="J6" s="191" t="s">
        <v>53</v>
      </c>
      <c r="K6" s="189"/>
      <c r="L6" s="192"/>
      <c r="M6" s="195"/>
      <c r="N6" s="192"/>
      <c r="O6" s="192"/>
      <c r="P6" s="198"/>
    </row>
    <row r="7" spans="1:16">
      <c r="A7" s="183"/>
      <c r="B7" s="184"/>
      <c r="C7" s="192"/>
      <c r="D7" s="192"/>
      <c r="E7" s="192"/>
      <c r="F7" s="192"/>
      <c r="G7" s="192"/>
      <c r="H7" s="192"/>
      <c r="I7" s="202"/>
      <c r="J7" s="192"/>
      <c r="K7" s="189"/>
      <c r="L7" s="192"/>
      <c r="M7" s="195"/>
      <c r="N7" s="192"/>
      <c r="O7" s="192"/>
      <c r="P7" s="198"/>
    </row>
    <row r="8" spans="1:16" ht="43.5" customHeight="1">
      <c r="A8" s="183"/>
      <c r="B8" s="184"/>
      <c r="C8" s="193"/>
      <c r="D8" s="193"/>
      <c r="E8" s="193"/>
      <c r="F8" s="193"/>
      <c r="G8" s="193"/>
      <c r="H8" s="193"/>
      <c r="I8" s="203"/>
      <c r="J8" s="193"/>
      <c r="K8" s="190"/>
      <c r="L8" s="193"/>
      <c r="M8" s="196"/>
      <c r="N8" s="193"/>
      <c r="O8" s="193"/>
      <c r="P8" s="199"/>
    </row>
    <row r="9" spans="1:16">
      <c r="A9" s="42" t="s">
        <v>91</v>
      </c>
      <c r="B9" s="42">
        <f>ต.แม่สิน!B34</f>
        <v>58</v>
      </c>
      <c r="C9" s="42">
        <f>ต.แม่สิน!C34</f>
        <v>0</v>
      </c>
      <c r="D9" s="42">
        <f>ต.แม่สิน!D34</f>
        <v>0</v>
      </c>
      <c r="E9" s="42">
        <f>ต.แม่สิน!E34</f>
        <v>0</v>
      </c>
      <c r="F9" s="42">
        <f>ต.แม่สิน!F34</f>
        <v>0</v>
      </c>
      <c r="G9" s="42">
        <f>ต.แม่สิน!G34</f>
        <v>132</v>
      </c>
      <c r="H9" s="42">
        <f>ต.แม่สิน!H34</f>
        <v>0</v>
      </c>
      <c r="I9" s="42">
        <f>ต.แม่สิน!I34</f>
        <v>0</v>
      </c>
      <c r="J9" s="42">
        <f>ต.แม่สิน!J34</f>
        <v>132</v>
      </c>
      <c r="K9" s="43">
        <f>ต.แม่สิน!K34</f>
        <v>132</v>
      </c>
      <c r="L9" s="42">
        <f>ต.แม่สิน!L34</f>
        <v>0</v>
      </c>
      <c r="M9" s="42" t="str">
        <f>ต.แม่สิน!M34</f>
        <v>ผลสด</v>
      </c>
      <c r="N9" s="44">
        <f>ต.แม่สิน!N34</f>
        <v>0</v>
      </c>
      <c r="O9" s="44" t="e">
        <f>ต.แม่สิน!O34</f>
        <v>#DIV/0!</v>
      </c>
      <c r="P9" s="44">
        <f>ต.แม่สิน!P34</f>
        <v>0</v>
      </c>
    </row>
    <row r="10" spans="1:16">
      <c r="A10" s="42" t="s">
        <v>92</v>
      </c>
      <c r="B10" s="42">
        <f>ต.แม่สำ!B22</f>
        <v>68</v>
      </c>
      <c r="C10" s="42">
        <f>ต.แม่สำ!C22</f>
        <v>8</v>
      </c>
      <c r="D10" s="42">
        <f>ต.แม่สำ!D22</f>
        <v>0</v>
      </c>
      <c r="E10" s="42">
        <f>ต.แม่สำ!E22</f>
        <v>0</v>
      </c>
      <c r="F10" s="42">
        <f>ต.แม่สำ!F22</f>
        <v>8</v>
      </c>
      <c r="G10" s="42">
        <f>ต.แม่สำ!G22</f>
        <v>129</v>
      </c>
      <c r="H10" s="42">
        <f>ต.แม่สำ!H22</f>
        <v>0</v>
      </c>
      <c r="I10" s="42">
        <f>ต.แม่สำ!I22</f>
        <v>0</v>
      </c>
      <c r="J10" s="42">
        <f>ต.แม่สำ!J22</f>
        <v>129</v>
      </c>
      <c r="K10" s="43">
        <f>ต.แม่สำ!K22</f>
        <v>137</v>
      </c>
      <c r="L10" s="42">
        <f>ต.แม่สำ!L22</f>
        <v>0</v>
      </c>
      <c r="M10" s="42" t="str">
        <f>ต.แม่สำ!M22</f>
        <v>ผลสด</v>
      </c>
      <c r="N10" s="46">
        <f>ต.แม่สำ!N22</f>
        <v>0</v>
      </c>
      <c r="O10" s="44" t="e">
        <f>ต.แม่สำ!O22</f>
        <v>#DIV/0!</v>
      </c>
      <c r="P10" s="44">
        <f>ต.แม่สำ!P22</f>
        <v>0</v>
      </c>
    </row>
    <row r="11" spans="1:16">
      <c r="A11" s="42" t="s">
        <v>93</v>
      </c>
      <c r="B11" s="42"/>
      <c r="C11" s="44"/>
      <c r="D11" s="44"/>
      <c r="E11" s="44"/>
      <c r="F11" s="44"/>
      <c r="G11" s="44"/>
      <c r="H11" s="44"/>
      <c r="I11" s="44"/>
      <c r="J11" s="44"/>
      <c r="K11" s="43"/>
      <c r="L11" s="44"/>
      <c r="M11" s="42"/>
      <c r="N11" s="44"/>
      <c r="O11" s="44"/>
      <c r="P11" s="44"/>
    </row>
    <row r="12" spans="1:16">
      <c r="A12" s="42" t="s">
        <v>94</v>
      </c>
      <c r="B12" s="42"/>
      <c r="C12" s="44"/>
      <c r="D12" s="44"/>
      <c r="E12" s="44"/>
      <c r="F12" s="44"/>
      <c r="G12" s="44"/>
      <c r="H12" s="44"/>
      <c r="I12" s="44"/>
      <c r="J12" s="44"/>
      <c r="K12" s="43"/>
      <c r="L12" s="44"/>
      <c r="M12" s="42"/>
      <c r="N12" s="44"/>
      <c r="O12" s="44"/>
      <c r="P12" s="44"/>
    </row>
    <row r="13" spans="1:16">
      <c r="A13" s="42" t="s">
        <v>95</v>
      </c>
      <c r="B13" s="42">
        <f>ต.บ้านตึก!B22</f>
        <v>255</v>
      </c>
      <c r="C13" s="42">
        <f>ต.บ้านตึก!C22</f>
        <v>0</v>
      </c>
      <c r="D13" s="42">
        <f>ต.บ้านตึก!D22</f>
        <v>0</v>
      </c>
      <c r="E13" s="42">
        <f>ต.บ้านตึก!E22</f>
        <v>0</v>
      </c>
      <c r="F13" s="42">
        <f>ต.บ้านตึก!F22</f>
        <v>0</v>
      </c>
      <c r="G13" s="42">
        <f>ต.บ้านตึก!G22</f>
        <v>452</v>
      </c>
      <c r="H13" s="42">
        <f>ต.บ้านตึก!H22</f>
        <v>0</v>
      </c>
      <c r="I13" s="42">
        <f>ต.บ้านตึก!I22</f>
        <v>0</v>
      </c>
      <c r="J13" s="42">
        <f>ต.บ้านตึก!J22</f>
        <v>452</v>
      </c>
      <c r="K13" s="43">
        <f>ต.บ้านตึก!K22</f>
        <v>452</v>
      </c>
      <c r="L13" s="42">
        <f>ต.บ้านตึก!L22</f>
        <v>139</v>
      </c>
      <c r="M13" s="42" t="str">
        <f>ต.บ้านตึก!M22</f>
        <v>ผลสด</v>
      </c>
      <c r="N13" s="44">
        <f>ต.บ้านตึก!N22</f>
        <v>111200</v>
      </c>
      <c r="O13" s="44">
        <f>ต.บ้านตึก!O22</f>
        <v>800</v>
      </c>
      <c r="P13" s="44">
        <f>ต.บ้านตึก!P22</f>
        <v>7</v>
      </c>
    </row>
    <row r="14" spans="1:16">
      <c r="A14" s="42" t="s">
        <v>96</v>
      </c>
      <c r="B14" s="42">
        <f>ต.หนองอ้อ!B17</f>
        <v>8</v>
      </c>
      <c r="C14" s="42">
        <f>ต.หนองอ้อ!C17</f>
        <v>22</v>
      </c>
      <c r="D14" s="42">
        <f>ต.หนองอ้อ!D17</f>
        <v>0</v>
      </c>
      <c r="E14" s="42">
        <f>ต.หนองอ้อ!E17</f>
        <v>0</v>
      </c>
      <c r="F14" s="42">
        <f>ต.หนองอ้อ!F17</f>
        <v>22</v>
      </c>
      <c r="G14" s="42">
        <f>ต.หนองอ้อ!G17</f>
        <v>46</v>
      </c>
      <c r="H14" s="42">
        <f>ต.หนองอ้อ!H17</f>
        <v>0</v>
      </c>
      <c r="I14" s="42">
        <f>ต.หนองอ้อ!I17</f>
        <v>0</v>
      </c>
      <c r="J14" s="42">
        <f>ต.หนองอ้อ!J17</f>
        <v>46</v>
      </c>
      <c r="K14" s="43">
        <f>ต.หนองอ้อ!K17</f>
        <v>68</v>
      </c>
      <c r="L14" s="42">
        <f>ต.หนองอ้อ!L17</f>
        <v>18</v>
      </c>
      <c r="M14" s="42" t="str">
        <f>ต.หนองอ้อ!M17</f>
        <v>ผลสด</v>
      </c>
      <c r="N14" s="45">
        <f>ต.หนองอ้อ!N17</f>
        <v>9000</v>
      </c>
      <c r="O14" s="43">
        <f>ต.หนองอ้อ!O17</f>
        <v>500</v>
      </c>
      <c r="P14" s="43">
        <f>ต.หนองอ้อ!P17</f>
        <v>5</v>
      </c>
    </row>
    <row r="15" spans="1:16">
      <c r="A15" s="42" t="s">
        <v>97</v>
      </c>
      <c r="B15" s="42">
        <f>ต.ดงคู่!B17</f>
        <v>16</v>
      </c>
      <c r="C15" s="42">
        <f>ต.ดงคู่!C17</f>
        <v>0</v>
      </c>
      <c r="D15" s="42">
        <f>ต.ดงคู่!D17</f>
        <v>0</v>
      </c>
      <c r="E15" s="42">
        <f>ต.ดงคู่!E17</f>
        <v>0</v>
      </c>
      <c r="F15" s="42">
        <f>ต.ดงคู่!F17</f>
        <v>0</v>
      </c>
      <c r="G15" s="42">
        <f>ต.ดงคู่!G17</f>
        <v>21</v>
      </c>
      <c r="H15" s="42">
        <f>ต.ดงคู่!H17</f>
        <v>0</v>
      </c>
      <c r="I15" s="42">
        <f>ต.ดงคู่!I17</f>
        <v>0</v>
      </c>
      <c r="J15" s="42">
        <f>ต.ดงคู่!J17</f>
        <v>21</v>
      </c>
      <c r="K15" s="43">
        <f>ต.ดงคู่!K17</f>
        <v>21</v>
      </c>
      <c r="L15" s="42">
        <f>ต.ดงคู่!L17</f>
        <v>0</v>
      </c>
      <c r="M15" s="42" t="str">
        <f>ต.ดงคู่!M17</f>
        <v>ผลสด</v>
      </c>
      <c r="N15" s="46">
        <f>ต.ดงคู่!N17</f>
        <v>0</v>
      </c>
      <c r="O15" s="44" t="e">
        <f>ต.ดงคู่!O17</f>
        <v>#DIV/0!</v>
      </c>
      <c r="P15" s="44">
        <f>ต.ดงคู่!P17</f>
        <v>0</v>
      </c>
    </row>
    <row r="16" spans="1:16">
      <c r="A16" s="42" t="s">
        <v>98</v>
      </c>
      <c r="B16" s="42">
        <f>ต.บ้านแก่ง!B21</f>
        <v>207</v>
      </c>
      <c r="C16" s="42">
        <f>ต.บ้านแก่ง!C21</f>
        <v>406</v>
      </c>
      <c r="D16" s="42">
        <f>ต.บ้านแก่ง!D21</f>
        <v>0</v>
      </c>
      <c r="E16" s="42">
        <f>ต.บ้านแก่ง!E21</f>
        <v>0</v>
      </c>
      <c r="F16" s="42">
        <f>ต.บ้านแก่ง!F21</f>
        <v>406</v>
      </c>
      <c r="G16" s="42">
        <f>ต.บ้านแก่ง!G21</f>
        <v>328.75</v>
      </c>
      <c r="H16" s="42">
        <f>ต.บ้านแก่ง!H21</f>
        <v>0</v>
      </c>
      <c r="I16" s="42">
        <f>ต.บ้านแก่ง!I21</f>
        <v>0</v>
      </c>
      <c r="J16" s="42">
        <f>ต.บ้านแก่ง!J21</f>
        <v>328.75</v>
      </c>
      <c r="K16" s="43">
        <f>ต.บ้านแก่ง!K21</f>
        <v>734.75</v>
      </c>
      <c r="L16" s="42">
        <f>ต.บ้านแก่ง!L21</f>
        <v>0</v>
      </c>
      <c r="M16" s="42" t="str">
        <f>ต.บ้านแก่ง!M21</f>
        <v>ผลสด</v>
      </c>
      <c r="N16" s="44">
        <f>ต.บ้านแก่ง!N21</f>
        <v>0</v>
      </c>
      <c r="O16" s="44" t="e">
        <f>ต.บ้านแก่ง!O21</f>
        <v>#DIV/0!</v>
      </c>
      <c r="P16" s="44">
        <f>ต.บ้านแก่ง!P21</f>
        <v>0</v>
      </c>
    </row>
    <row r="17" spans="1:16">
      <c r="A17" s="42" t="s">
        <v>99</v>
      </c>
      <c r="B17" s="42"/>
      <c r="C17" s="44"/>
      <c r="D17" s="44"/>
      <c r="E17" s="44"/>
      <c r="F17" s="44"/>
      <c r="G17" s="44"/>
      <c r="H17" s="44"/>
      <c r="I17" s="44"/>
      <c r="J17" s="44"/>
      <c r="K17" s="43"/>
      <c r="L17" s="44"/>
      <c r="M17" s="42"/>
      <c r="N17" s="44"/>
      <c r="O17" s="44"/>
      <c r="P17" s="44"/>
    </row>
    <row r="18" spans="1:16">
      <c r="A18" s="42" t="s">
        <v>100</v>
      </c>
      <c r="B18" s="42"/>
      <c r="C18" s="44"/>
      <c r="D18" s="44"/>
      <c r="E18" s="44"/>
      <c r="F18" s="44"/>
      <c r="G18" s="44"/>
      <c r="H18" s="44"/>
      <c r="I18" s="44"/>
      <c r="J18" s="44"/>
      <c r="K18" s="43"/>
      <c r="L18" s="44"/>
      <c r="M18" s="42"/>
      <c r="N18" s="44"/>
      <c r="O18" s="44"/>
      <c r="P18" s="44"/>
    </row>
    <row r="19" spans="1:16">
      <c r="A19" s="42" t="s">
        <v>101</v>
      </c>
      <c r="B19" s="47">
        <f>ต.สารจิตร!B22</f>
        <v>21</v>
      </c>
      <c r="C19" s="47">
        <f>ต.สารจิตร!C22</f>
        <v>0</v>
      </c>
      <c r="D19" s="47">
        <f>ต.สารจิตร!D22</f>
        <v>0</v>
      </c>
      <c r="E19" s="47">
        <f>ต.สารจิตร!E22</f>
        <v>0</v>
      </c>
      <c r="F19" s="47">
        <f>ต.สารจิตร!F22</f>
        <v>0</v>
      </c>
      <c r="G19" s="47">
        <f>ต.สารจิตร!G22</f>
        <v>63</v>
      </c>
      <c r="H19" s="47">
        <f>ต.สารจิตร!H22</f>
        <v>0</v>
      </c>
      <c r="I19" s="47">
        <f>ต.สารจิตร!I22</f>
        <v>0</v>
      </c>
      <c r="J19" s="47">
        <f>ต.สารจิตร!J22</f>
        <v>63</v>
      </c>
      <c r="K19" s="48">
        <f>ต.สารจิตร!K22</f>
        <v>63</v>
      </c>
      <c r="L19" s="47">
        <f>ต.สารจิตร!L22</f>
        <v>0</v>
      </c>
      <c r="M19" s="47" t="str">
        <f>ต.สารจิตร!M22</f>
        <v>ผลสด</v>
      </c>
      <c r="N19" s="49">
        <f>ต.สารจิตร!N22</f>
        <v>0</v>
      </c>
      <c r="O19" s="49" t="e">
        <f>ต.สารจิตร!O22</f>
        <v>#DIV/0!</v>
      </c>
      <c r="P19" s="49">
        <f>ต.สารจิตร!P22</f>
        <v>0</v>
      </c>
    </row>
    <row r="20" spans="1:16">
      <c r="A20" s="50" t="s">
        <v>23</v>
      </c>
      <c r="B20" s="51">
        <f t="shared" ref="B20:N20" si="0">SUM(B9:B19)</f>
        <v>633</v>
      </c>
      <c r="C20" s="52">
        <f t="shared" si="0"/>
        <v>436</v>
      </c>
      <c r="D20" s="52">
        <f t="shared" si="0"/>
        <v>0</v>
      </c>
      <c r="E20" s="52">
        <f t="shared" si="0"/>
        <v>0</v>
      </c>
      <c r="F20" s="52">
        <f t="shared" si="0"/>
        <v>436</v>
      </c>
      <c r="G20" s="52">
        <f t="shared" si="0"/>
        <v>1171.75</v>
      </c>
      <c r="H20" s="52">
        <f t="shared" si="0"/>
        <v>0</v>
      </c>
      <c r="I20" s="52">
        <f t="shared" si="0"/>
        <v>0</v>
      </c>
      <c r="J20" s="52">
        <f t="shared" si="0"/>
        <v>1171.75</v>
      </c>
      <c r="K20" s="53">
        <f t="shared" si="0"/>
        <v>1607.75</v>
      </c>
      <c r="L20" s="52">
        <f t="shared" si="0"/>
        <v>157</v>
      </c>
      <c r="M20" s="51" t="s">
        <v>82</v>
      </c>
      <c r="N20" s="54">
        <f t="shared" si="0"/>
        <v>120200</v>
      </c>
      <c r="O20" s="52">
        <f>N20/L20</f>
        <v>765.60509554140128</v>
      </c>
      <c r="P20" s="52">
        <f>SUM(P9:P19)/2</f>
        <v>6</v>
      </c>
    </row>
    <row r="21" spans="1:16">
      <c r="A21" s="55"/>
      <c r="B21" s="56"/>
      <c r="C21" s="57"/>
      <c r="D21" s="57"/>
      <c r="E21" s="57"/>
      <c r="F21" s="57"/>
      <c r="G21" s="57"/>
      <c r="H21" s="57"/>
      <c r="I21" s="57"/>
      <c r="J21" s="57"/>
      <c r="K21" s="58"/>
      <c r="L21" s="57"/>
      <c r="M21" s="56"/>
      <c r="N21" s="57"/>
      <c r="O21" s="57"/>
      <c r="P21" s="57"/>
    </row>
    <row r="22" spans="1:16">
      <c r="A22" s="55"/>
      <c r="B22" s="56"/>
      <c r="C22" s="57"/>
      <c r="D22" s="57"/>
      <c r="E22" s="57"/>
      <c r="F22" s="57"/>
      <c r="G22" s="57"/>
      <c r="H22" s="57"/>
      <c r="I22" s="57"/>
      <c r="J22" s="57"/>
      <c r="K22" s="58"/>
      <c r="L22" s="57"/>
      <c r="M22" s="56"/>
      <c r="N22" s="57"/>
      <c r="O22" s="57"/>
      <c r="P22" s="57"/>
    </row>
    <row r="23" spans="1:16">
      <c r="A23" s="55"/>
      <c r="B23" s="56"/>
      <c r="C23" s="57"/>
      <c r="D23" s="57"/>
      <c r="E23" s="57"/>
      <c r="F23" s="57"/>
      <c r="G23" s="57"/>
      <c r="H23" s="57"/>
      <c r="I23" s="57"/>
      <c r="J23" s="57"/>
      <c r="K23" s="58"/>
      <c r="L23" s="57"/>
      <c r="M23" s="56"/>
      <c r="N23" s="57"/>
      <c r="O23" s="57"/>
      <c r="P23" s="57"/>
    </row>
    <row r="24" spans="1:16">
      <c r="A24" s="161" t="s">
        <v>118</v>
      </c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</row>
    <row r="25" spans="1:16">
      <c r="A25" s="161" t="str">
        <f>A2</f>
        <v xml:space="preserve"> ประจำเดือน มีนาคม 2569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</row>
    <row r="26" spans="1:16">
      <c r="A26" s="161" t="s">
        <v>90</v>
      </c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</row>
    <row r="27" spans="1:16">
      <c r="A27" s="39"/>
      <c r="B27" s="39"/>
      <c r="C27" s="40"/>
      <c r="D27" s="40"/>
      <c r="E27" s="40"/>
      <c r="F27" s="40"/>
      <c r="G27" s="40"/>
      <c r="H27" s="40"/>
      <c r="I27" s="40"/>
      <c r="J27" s="40"/>
      <c r="K27" s="41"/>
      <c r="L27" s="40"/>
      <c r="M27" s="39"/>
      <c r="N27" s="40"/>
      <c r="O27" s="40"/>
      <c r="P27" s="40"/>
    </row>
    <row r="28" spans="1:16" ht="25.5" customHeight="1">
      <c r="A28" s="183" t="s">
        <v>0</v>
      </c>
      <c r="B28" s="184" t="s">
        <v>20</v>
      </c>
      <c r="C28" s="185" t="s">
        <v>40</v>
      </c>
      <c r="D28" s="186"/>
      <c r="E28" s="186"/>
      <c r="F28" s="187"/>
      <c r="G28" s="185" t="s">
        <v>41</v>
      </c>
      <c r="H28" s="186"/>
      <c r="I28" s="186"/>
      <c r="J28" s="187"/>
      <c r="K28" s="188" t="s">
        <v>42</v>
      </c>
      <c r="L28" s="191" t="s">
        <v>43</v>
      </c>
      <c r="M28" s="194" t="s">
        <v>44</v>
      </c>
      <c r="N28" s="191" t="s">
        <v>45</v>
      </c>
      <c r="O28" s="191" t="s">
        <v>46</v>
      </c>
      <c r="P28" s="197" t="s">
        <v>21</v>
      </c>
    </row>
    <row r="29" spans="1:16">
      <c r="A29" s="183"/>
      <c r="B29" s="184"/>
      <c r="C29" s="191" t="s">
        <v>47</v>
      </c>
      <c r="D29" s="191" t="s">
        <v>48</v>
      </c>
      <c r="E29" s="191" t="s">
        <v>49</v>
      </c>
      <c r="F29" s="191" t="s">
        <v>50</v>
      </c>
      <c r="G29" s="191" t="s">
        <v>51</v>
      </c>
      <c r="H29" s="191" t="s">
        <v>52</v>
      </c>
      <c r="I29" s="191" t="s">
        <v>49</v>
      </c>
      <c r="J29" s="191" t="s">
        <v>53</v>
      </c>
      <c r="K29" s="189"/>
      <c r="L29" s="192"/>
      <c r="M29" s="195"/>
      <c r="N29" s="192"/>
      <c r="O29" s="192"/>
      <c r="P29" s="198"/>
    </row>
    <row r="30" spans="1:16">
      <c r="A30" s="183"/>
      <c r="B30" s="184"/>
      <c r="C30" s="192"/>
      <c r="D30" s="192"/>
      <c r="E30" s="192"/>
      <c r="F30" s="192"/>
      <c r="G30" s="192"/>
      <c r="H30" s="192"/>
      <c r="I30" s="192"/>
      <c r="J30" s="192"/>
      <c r="K30" s="189"/>
      <c r="L30" s="192"/>
      <c r="M30" s="195"/>
      <c r="N30" s="192"/>
      <c r="O30" s="192"/>
      <c r="P30" s="198"/>
    </row>
    <row r="31" spans="1:16" ht="36" customHeight="1">
      <c r="A31" s="183"/>
      <c r="B31" s="184"/>
      <c r="C31" s="193"/>
      <c r="D31" s="193"/>
      <c r="E31" s="193"/>
      <c r="F31" s="193"/>
      <c r="G31" s="193"/>
      <c r="H31" s="193"/>
      <c r="I31" s="193"/>
      <c r="J31" s="193"/>
      <c r="K31" s="190"/>
      <c r="L31" s="193"/>
      <c r="M31" s="196"/>
      <c r="N31" s="193"/>
      <c r="O31" s="193"/>
      <c r="P31" s="199"/>
    </row>
    <row r="32" spans="1:16">
      <c r="A32" s="42" t="s">
        <v>91</v>
      </c>
      <c r="B32" s="42"/>
      <c r="C32" s="44"/>
      <c r="D32" s="44"/>
      <c r="E32" s="44"/>
      <c r="F32" s="44"/>
      <c r="G32" s="44"/>
      <c r="H32" s="44"/>
      <c r="I32" s="44"/>
      <c r="J32" s="44"/>
      <c r="K32" s="43"/>
      <c r="L32" s="44"/>
      <c r="M32" s="42"/>
      <c r="N32" s="44"/>
      <c r="O32" s="44"/>
      <c r="P32" s="44"/>
    </row>
    <row r="33" spans="1:16">
      <c r="A33" s="42" t="s">
        <v>92</v>
      </c>
      <c r="B33" s="42"/>
      <c r="C33" s="44"/>
      <c r="D33" s="44"/>
      <c r="E33" s="44"/>
      <c r="F33" s="44"/>
      <c r="G33" s="44"/>
      <c r="H33" s="44"/>
      <c r="I33" s="44"/>
      <c r="J33" s="44"/>
      <c r="K33" s="43"/>
      <c r="L33" s="44"/>
      <c r="M33" s="42"/>
      <c r="N33" s="42"/>
      <c r="O33" s="42"/>
      <c r="P33" s="42"/>
    </row>
    <row r="34" spans="1:16">
      <c r="A34" s="42" t="s">
        <v>93</v>
      </c>
      <c r="B34" s="42"/>
      <c r="C34" s="44"/>
      <c r="D34" s="44"/>
      <c r="E34" s="44"/>
      <c r="F34" s="44"/>
      <c r="G34" s="44"/>
      <c r="H34" s="44"/>
      <c r="I34" s="44"/>
      <c r="J34" s="44"/>
      <c r="K34" s="43"/>
      <c r="L34" s="44"/>
      <c r="M34" s="42"/>
      <c r="N34" s="42"/>
      <c r="O34" s="42"/>
      <c r="P34" s="42"/>
    </row>
    <row r="35" spans="1:16">
      <c r="A35" s="42" t="s">
        <v>94</v>
      </c>
      <c r="B35" s="42"/>
      <c r="C35" s="44"/>
      <c r="D35" s="44"/>
      <c r="E35" s="44"/>
      <c r="F35" s="44"/>
      <c r="G35" s="44"/>
      <c r="H35" s="44"/>
      <c r="I35" s="44"/>
      <c r="J35" s="44"/>
      <c r="K35" s="43"/>
      <c r="L35" s="44"/>
      <c r="M35" s="42"/>
      <c r="N35" s="42"/>
      <c r="O35" s="42"/>
      <c r="P35" s="42"/>
    </row>
    <row r="36" spans="1:16">
      <c r="A36" s="42" t="s">
        <v>95</v>
      </c>
      <c r="B36" s="42"/>
      <c r="C36" s="44"/>
      <c r="D36" s="44"/>
      <c r="E36" s="44"/>
      <c r="F36" s="44"/>
      <c r="G36" s="44"/>
      <c r="H36" s="44"/>
      <c r="I36" s="44"/>
      <c r="J36" s="44"/>
      <c r="K36" s="43"/>
      <c r="L36" s="44"/>
      <c r="M36" s="42"/>
      <c r="N36" s="42"/>
      <c r="O36" s="42"/>
      <c r="P36" s="42"/>
    </row>
    <row r="37" spans="1:16">
      <c r="A37" s="42" t="s">
        <v>96</v>
      </c>
      <c r="B37" s="42"/>
      <c r="C37" s="44"/>
      <c r="D37" s="44"/>
      <c r="E37" s="44"/>
      <c r="F37" s="44"/>
      <c r="G37" s="44"/>
      <c r="H37" s="44"/>
      <c r="I37" s="44"/>
      <c r="J37" s="44"/>
      <c r="K37" s="43"/>
      <c r="L37" s="44"/>
      <c r="M37" s="42"/>
      <c r="N37" s="42"/>
      <c r="O37" s="42"/>
      <c r="P37" s="42"/>
    </row>
    <row r="38" spans="1:16">
      <c r="A38" s="42" t="s">
        <v>97</v>
      </c>
      <c r="B38" s="42"/>
      <c r="C38" s="44"/>
      <c r="D38" s="44"/>
      <c r="E38" s="44"/>
      <c r="F38" s="44"/>
      <c r="G38" s="44"/>
      <c r="H38" s="44"/>
      <c r="I38" s="44"/>
      <c r="J38" s="44"/>
      <c r="K38" s="43"/>
      <c r="L38" s="44"/>
      <c r="M38" s="42"/>
      <c r="N38" s="42"/>
      <c r="O38" s="42"/>
      <c r="P38" s="42"/>
    </row>
    <row r="39" spans="1:16">
      <c r="A39" s="42" t="s">
        <v>98</v>
      </c>
      <c r="B39" s="42"/>
      <c r="C39" s="44"/>
      <c r="D39" s="44"/>
      <c r="E39" s="44"/>
      <c r="F39" s="44"/>
      <c r="G39" s="44"/>
      <c r="H39" s="44"/>
      <c r="I39" s="44"/>
      <c r="J39" s="44"/>
      <c r="K39" s="43"/>
      <c r="L39" s="44"/>
      <c r="M39" s="42"/>
      <c r="N39" s="42"/>
      <c r="O39" s="42"/>
      <c r="P39" s="42"/>
    </row>
    <row r="40" spans="1:16">
      <c r="A40" s="42" t="s">
        <v>99</v>
      </c>
      <c r="B40" s="42"/>
      <c r="C40" s="44"/>
      <c r="D40" s="44"/>
      <c r="E40" s="44"/>
      <c r="F40" s="44"/>
      <c r="G40" s="44"/>
      <c r="H40" s="44"/>
      <c r="I40" s="44"/>
      <c r="J40" s="44"/>
      <c r="K40" s="43"/>
      <c r="L40" s="44"/>
      <c r="M40" s="42"/>
      <c r="N40" s="44"/>
      <c r="O40" s="44"/>
      <c r="P40" s="44"/>
    </row>
    <row r="41" spans="1:16">
      <c r="A41" s="42" t="s">
        <v>100</v>
      </c>
      <c r="B41" s="42">
        <f>ต.ท่าชัย!B21</f>
        <v>2</v>
      </c>
      <c r="C41" s="42">
        <f>ต.ท่าชัย!C21</f>
        <v>2</v>
      </c>
      <c r="D41" s="42">
        <f>ต.ท่าชัย!D21</f>
        <v>0</v>
      </c>
      <c r="E41" s="42">
        <f>ต.ท่าชัย!E21</f>
        <v>0</v>
      </c>
      <c r="F41" s="42">
        <f>ต.ท่าชัย!F21</f>
        <v>2</v>
      </c>
      <c r="G41" s="42">
        <f>ต.ท่าชัย!G21</f>
        <v>2</v>
      </c>
      <c r="H41" s="42">
        <f>ต.ท่าชัย!H21</f>
        <v>0</v>
      </c>
      <c r="I41" s="42">
        <f>ต.ท่าชัย!I21</f>
        <v>0</v>
      </c>
      <c r="J41" s="42">
        <f>ต.ท่าชัย!J21</f>
        <v>2</v>
      </c>
      <c r="K41" s="43">
        <f>ต.ท่าชัย!K21</f>
        <v>4</v>
      </c>
      <c r="L41" s="42">
        <f>ต.ท่าชัย!L21</f>
        <v>0</v>
      </c>
      <c r="M41" s="42" t="str">
        <f>ต.ท่าชัย!M21</f>
        <v>ผลสด</v>
      </c>
      <c r="N41" s="42">
        <f>ต.ท่าชัย!N21</f>
        <v>0</v>
      </c>
      <c r="O41" s="42" t="e">
        <f>ต.ท่าชัย!O21</f>
        <v>#DIV/0!</v>
      </c>
      <c r="P41" s="42">
        <f>ต.ท่าชัย!P21</f>
        <v>0</v>
      </c>
    </row>
    <row r="42" spans="1:16">
      <c r="A42" s="42" t="s">
        <v>101</v>
      </c>
      <c r="B42" s="42"/>
      <c r="C42" s="44"/>
      <c r="D42" s="44"/>
      <c r="E42" s="44"/>
      <c r="F42" s="44"/>
      <c r="G42" s="44"/>
      <c r="H42" s="44"/>
      <c r="I42" s="44"/>
      <c r="J42" s="44"/>
      <c r="K42" s="43"/>
      <c r="L42" s="44"/>
      <c r="M42" s="42"/>
      <c r="N42" s="44"/>
      <c r="O42" s="44"/>
      <c r="P42" s="44"/>
    </row>
    <row r="43" spans="1:16">
      <c r="A43" s="50" t="s">
        <v>23</v>
      </c>
      <c r="B43" s="51">
        <f t="shared" ref="B43:P43" si="1">SUM(B41:B42)</f>
        <v>2</v>
      </c>
      <c r="C43" s="52">
        <f t="shared" si="1"/>
        <v>2</v>
      </c>
      <c r="D43" s="52">
        <f t="shared" si="1"/>
        <v>0</v>
      </c>
      <c r="E43" s="52">
        <f t="shared" si="1"/>
        <v>0</v>
      </c>
      <c r="F43" s="52">
        <f t="shared" si="1"/>
        <v>2</v>
      </c>
      <c r="G43" s="52">
        <f t="shared" si="1"/>
        <v>2</v>
      </c>
      <c r="H43" s="52">
        <f t="shared" si="1"/>
        <v>0</v>
      </c>
      <c r="I43" s="52">
        <f t="shared" si="1"/>
        <v>0</v>
      </c>
      <c r="J43" s="52">
        <f t="shared" si="1"/>
        <v>2</v>
      </c>
      <c r="K43" s="53">
        <f t="shared" si="1"/>
        <v>4</v>
      </c>
      <c r="L43" s="52">
        <f t="shared" si="1"/>
        <v>0</v>
      </c>
      <c r="M43" s="51" t="s">
        <v>82</v>
      </c>
      <c r="N43" s="52">
        <f t="shared" si="1"/>
        <v>0</v>
      </c>
      <c r="O43" s="52" t="e">
        <f t="shared" si="1"/>
        <v>#DIV/0!</v>
      </c>
      <c r="P43" s="52">
        <f t="shared" si="1"/>
        <v>0</v>
      </c>
    </row>
    <row r="44" spans="1:16">
      <c r="A44" s="59"/>
      <c r="B44" s="60"/>
      <c r="C44" s="61"/>
      <c r="D44" s="61"/>
      <c r="E44" s="61"/>
      <c r="F44" s="61"/>
      <c r="G44" s="61"/>
      <c r="H44" s="61"/>
      <c r="I44" s="61"/>
      <c r="J44" s="61"/>
      <c r="K44" s="62"/>
      <c r="L44" s="61"/>
      <c r="M44" s="60"/>
      <c r="N44" s="61"/>
      <c r="O44" s="61"/>
      <c r="P44" s="61"/>
    </row>
    <row r="45" spans="1:16">
      <c r="A45" s="59"/>
      <c r="B45" s="60"/>
      <c r="C45" s="61"/>
      <c r="D45" s="61"/>
      <c r="E45" s="61"/>
      <c r="F45" s="61"/>
      <c r="G45" s="61"/>
      <c r="H45" s="61"/>
      <c r="I45" s="61"/>
      <c r="J45" s="61"/>
      <c r="K45" s="62"/>
      <c r="L45" s="61"/>
      <c r="M45" s="60"/>
      <c r="N45" s="61"/>
      <c r="O45" s="61"/>
      <c r="P45" s="61"/>
    </row>
    <row r="46" spans="1:16">
      <c r="A46" s="59"/>
      <c r="B46" s="60"/>
      <c r="C46" s="61"/>
      <c r="D46" s="61"/>
      <c r="E46" s="61"/>
      <c r="F46" s="61"/>
      <c r="G46" s="61"/>
      <c r="H46" s="61"/>
      <c r="I46" s="61"/>
      <c r="J46" s="61"/>
      <c r="K46" s="62"/>
      <c r="L46" s="61"/>
      <c r="M46" s="60"/>
      <c r="N46" s="61"/>
      <c r="O46" s="61"/>
      <c r="P46" s="61"/>
    </row>
    <row r="47" spans="1:16">
      <c r="A47" s="200" t="s">
        <v>118</v>
      </c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</row>
    <row r="48" spans="1:16">
      <c r="A48" s="161" t="str">
        <f>A2</f>
        <v xml:space="preserve"> ประจำเดือน มีนาคม 2569</v>
      </c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</row>
    <row r="49" spans="1:16">
      <c r="A49" s="161" t="s">
        <v>90</v>
      </c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</row>
    <row r="50" spans="1:16">
      <c r="A50" s="39"/>
      <c r="B50" s="39"/>
      <c r="C50" s="40"/>
      <c r="D50" s="40"/>
      <c r="E50" s="40"/>
      <c r="F50" s="40"/>
      <c r="G50" s="40"/>
      <c r="H50" s="40"/>
      <c r="I50" s="40"/>
      <c r="J50" s="40"/>
      <c r="K50" s="41"/>
      <c r="L50" s="40"/>
      <c r="M50" s="39"/>
      <c r="N50" s="40"/>
      <c r="O50" s="40"/>
      <c r="P50" s="40"/>
    </row>
    <row r="51" spans="1:16" ht="30.75" customHeight="1">
      <c r="A51" s="183" t="s">
        <v>2</v>
      </c>
      <c r="B51" s="184" t="s">
        <v>20</v>
      </c>
      <c r="C51" s="185" t="s">
        <v>40</v>
      </c>
      <c r="D51" s="186"/>
      <c r="E51" s="186"/>
      <c r="F51" s="187"/>
      <c r="G51" s="185" t="s">
        <v>41</v>
      </c>
      <c r="H51" s="186"/>
      <c r="I51" s="186"/>
      <c r="J51" s="187"/>
      <c r="K51" s="188" t="s">
        <v>42</v>
      </c>
      <c r="L51" s="191" t="s">
        <v>43</v>
      </c>
      <c r="M51" s="194" t="s">
        <v>44</v>
      </c>
      <c r="N51" s="191" t="s">
        <v>45</v>
      </c>
      <c r="O51" s="191" t="s">
        <v>46</v>
      </c>
      <c r="P51" s="197" t="s">
        <v>21</v>
      </c>
    </row>
    <row r="52" spans="1:16" ht="24.6" customHeight="1">
      <c r="A52" s="183"/>
      <c r="B52" s="184"/>
      <c r="C52" s="191" t="s">
        <v>47</v>
      </c>
      <c r="D52" s="191" t="s">
        <v>48</v>
      </c>
      <c r="E52" s="191" t="s">
        <v>49</v>
      </c>
      <c r="F52" s="191" t="s">
        <v>50</v>
      </c>
      <c r="G52" s="191" t="s">
        <v>51</v>
      </c>
      <c r="H52" s="191" t="s">
        <v>52</v>
      </c>
      <c r="I52" s="191" t="s">
        <v>49</v>
      </c>
      <c r="J52" s="191" t="s">
        <v>53</v>
      </c>
      <c r="K52" s="189"/>
      <c r="L52" s="192"/>
      <c r="M52" s="195"/>
      <c r="N52" s="192"/>
      <c r="O52" s="192"/>
      <c r="P52" s="198"/>
    </row>
    <row r="53" spans="1:16">
      <c r="A53" s="183"/>
      <c r="B53" s="184"/>
      <c r="C53" s="192"/>
      <c r="D53" s="192"/>
      <c r="E53" s="192"/>
      <c r="F53" s="192"/>
      <c r="G53" s="192"/>
      <c r="H53" s="192"/>
      <c r="I53" s="192"/>
      <c r="J53" s="192"/>
      <c r="K53" s="189"/>
      <c r="L53" s="192"/>
      <c r="M53" s="195"/>
      <c r="N53" s="192"/>
      <c r="O53" s="192"/>
      <c r="P53" s="198"/>
    </row>
    <row r="54" spans="1:16" ht="42" customHeight="1">
      <c r="A54" s="183"/>
      <c r="B54" s="184"/>
      <c r="C54" s="193"/>
      <c r="D54" s="193"/>
      <c r="E54" s="193"/>
      <c r="F54" s="193"/>
      <c r="G54" s="193"/>
      <c r="H54" s="193"/>
      <c r="I54" s="193"/>
      <c r="J54" s="193"/>
      <c r="K54" s="190"/>
      <c r="L54" s="193"/>
      <c r="M54" s="196"/>
      <c r="N54" s="193"/>
      <c r="O54" s="193"/>
      <c r="P54" s="199"/>
    </row>
    <row r="55" spans="1:16">
      <c r="A55" s="42" t="s">
        <v>91</v>
      </c>
      <c r="B55" s="42"/>
      <c r="C55" s="44"/>
      <c r="D55" s="44"/>
      <c r="E55" s="44"/>
      <c r="F55" s="44"/>
      <c r="G55" s="44"/>
      <c r="H55" s="44"/>
      <c r="I55" s="44"/>
      <c r="J55" s="44"/>
      <c r="K55" s="43"/>
      <c r="L55" s="44"/>
      <c r="M55" s="42"/>
      <c r="N55" s="44"/>
      <c r="O55" s="44"/>
      <c r="P55" s="44"/>
    </row>
    <row r="56" spans="1:16">
      <c r="A56" s="42" t="s">
        <v>92</v>
      </c>
      <c r="B56" s="42"/>
      <c r="C56" s="44"/>
      <c r="D56" s="44"/>
      <c r="E56" s="44"/>
      <c r="F56" s="44"/>
      <c r="G56" s="44"/>
      <c r="H56" s="44"/>
      <c r="I56" s="44"/>
      <c r="J56" s="44"/>
      <c r="K56" s="43"/>
      <c r="L56" s="44"/>
      <c r="M56" s="42"/>
      <c r="N56" s="42"/>
      <c r="O56" s="42"/>
      <c r="P56" s="42"/>
    </row>
    <row r="57" spans="1:16">
      <c r="A57" s="42" t="s">
        <v>93</v>
      </c>
      <c r="B57" s="42"/>
      <c r="C57" s="44"/>
      <c r="D57" s="44"/>
      <c r="E57" s="44"/>
      <c r="F57" s="44"/>
      <c r="G57" s="44"/>
      <c r="H57" s="44"/>
      <c r="I57" s="44"/>
      <c r="J57" s="44"/>
      <c r="K57" s="43"/>
      <c r="L57" s="44"/>
      <c r="M57" s="42"/>
      <c r="N57" s="42"/>
      <c r="O57" s="42"/>
      <c r="P57" s="42"/>
    </row>
    <row r="58" spans="1:16">
      <c r="A58" s="42" t="s">
        <v>94</v>
      </c>
      <c r="B58" s="42"/>
      <c r="C58" s="44"/>
      <c r="D58" s="44"/>
      <c r="E58" s="44"/>
      <c r="F58" s="44"/>
      <c r="G58" s="44"/>
      <c r="H58" s="44"/>
      <c r="I58" s="44"/>
      <c r="J58" s="44"/>
      <c r="K58" s="43"/>
      <c r="L58" s="44"/>
      <c r="M58" s="42"/>
      <c r="N58" s="42"/>
      <c r="O58" s="42"/>
      <c r="P58" s="42"/>
    </row>
    <row r="59" spans="1:16">
      <c r="A59" s="42" t="s">
        <v>95</v>
      </c>
      <c r="B59" s="42"/>
      <c r="C59" s="44"/>
      <c r="D59" s="44"/>
      <c r="E59" s="44"/>
      <c r="F59" s="44"/>
      <c r="G59" s="44"/>
      <c r="H59" s="44"/>
      <c r="I59" s="44"/>
      <c r="J59" s="44"/>
      <c r="K59" s="43"/>
      <c r="L59" s="44"/>
      <c r="M59" s="42"/>
      <c r="N59" s="42"/>
      <c r="O59" s="42"/>
      <c r="P59" s="42"/>
    </row>
    <row r="60" spans="1:16">
      <c r="A60" s="42" t="s">
        <v>96</v>
      </c>
      <c r="B60" s="42">
        <f>ต.หนองอ้อ!B258</f>
        <v>1</v>
      </c>
      <c r="C60" s="42">
        <f>ต.หนองอ้อ!C258</f>
        <v>5</v>
      </c>
      <c r="D60" s="42">
        <f>ต.หนองอ้อ!D258</f>
        <v>0</v>
      </c>
      <c r="E60" s="42">
        <f>ต.หนองอ้อ!E258</f>
        <v>0</v>
      </c>
      <c r="F60" s="42">
        <f>ต.หนองอ้อ!F258</f>
        <v>5</v>
      </c>
      <c r="G60" s="42">
        <f>ต.หนองอ้อ!G258</f>
        <v>0</v>
      </c>
      <c r="H60" s="42">
        <f>ต.หนองอ้อ!H258</f>
        <v>0</v>
      </c>
      <c r="I60" s="42">
        <f>ต.หนองอ้อ!I258</f>
        <v>0</v>
      </c>
      <c r="J60" s="42">
        <f>ต.หนองอ้อ!J258</f>
        <v>0</v>
      </c>
      <c r="K60" s="42">
        <f>ต.หนองอ้อ!K258</f>
        <v>5</v>
      </c>
      <c r="L60" s="42">
        <f>ต.หนองอ้อ!L258</f>
        <v>0</v>
      </c>
      <c r="M60" s="42" t="str">
        <f>ต.หนองอ้อ!M258</f>
        <v>ผลสด</v>
      </c>
      <c r="N60" s="42">
        <f>ต.หนองอ้อ!N258</f>
        <v>0</v>
      </c>
      <c r="O60" s="42">
        <f>ต.หนองอ้อ!O258</f>
        <v>0</v>
      </c>
      <c r="P60" s="42">
        <f>ต.หนองอ้อ!P258</f>
        <v>0</v>
      </c>
    </row>
    <row r="61" spans="1:16">
      <c r="A61" s="42" t="s">
        <v>97</v>
      </c>
      <c r="B61" s="42"/>
      <c r="C61" s="44"/>
      <c r="D61" s="44"/>
      <c r="E61" s="44"/>
      <c r="F61" s="44"/>
      <c r="G61" s="44"/>
      <c r="H61" s="44"/>
      <c r="I61" s="44"/>
      <c r="J61" s="44"/>
      <c r="K61" s="43"/>
      <c r="L61" s="44"/>
      <c r="M61" s="42"/>
      <c r="N61" s="42"/>
      <c r="O61" s="42"/>
      <c r="P61" s="42"/>
    </row>
    <row r="62" spans="1:16">
      <c r="A62" s="42" t="s">
        <v>98</v>
      </c>
      <c r="B62" s="42"/>
      <c r="C62" s="44"/>
      <c r="D62" s="44"/>
      <c r="E62" s="44"/>
      <c r="F62" s="44"/>
      <c r="G62" s="44"/>
      <c r="H62" s="44"/>
      <c r="I62" s="44"/>
      <c r="J62" s="44"/>
      <c r="K62" s="43"/>
      <c r="L62" s="44"/>
      <c r="M62" s="42"/>
      <c r="N62" s="42"/>
      <c r="O62" s="42"/>
      <c r="P62" s="42"/>
    </row>
    <row r="63" spans="1:16">
      <c r="A63" s="42" t="s">
        <v>99</v>
      </c>
      <c r="B63" s="42"/>
      <c r="C63" s="44"/>
      <c r="D63" s="44"/>
      <c r="E63" s="44"/>
      <c r="F63" s="44"/>
      <c r="G63" s="44"/>
      <c r="H63" s="44"/>
      <c r="I63" s="44"/>
      <c r="J63" s="44"/>
      <c r="K63" s="43"/>
      <c r="L63" s="44"/>
      <c r="M63" s="42"/>
      <c r="N63" s="44"/>
      <c r="O63" s="44"/>
      <c r="P63" s="44"/>
    </row>
    <row r="64" spans="1:16">
      <c r="A64" s="42" t="s">
        <v>100</v>
      </c>
      <c r="B64" s="42"/>
      <c r="C64" s="44"/>
      <c r="D64" s="44"/>
      <c r="E64" s="44"/>
      <c r="F64" s="44"/>
      <c r="G64" s="44"/>
      <c r="H64" s="44"/>
      <c r="I64" s="44"/>
      <c r="J64" s="44"/>
      <c r="K64" s="43"/>
      <c r="L64" s="44"/>
      <c r="M64" s="42"/>
      <c r="N64" s="44"/>
      <c r="O64" s="44"/>
      <c r="P64" s="44"/>
    </row>
    <row r="65" spans="1:16">
      <c r="A65" s="42" t="s">
        <v>101</v>
      </c>
      <c r="B65" s="42">
        <f>ต.สารจิตร!B42</f>
        <v>1</v>
      </c>
      <c r="C65" s="42">
        <f>ต.สารจิตร!C42</f>
        <v>0</v>
      </c>
      <c r="D65" s="42">
        <f>ต.สารจิตร!D42</f>
        <v>0</v>
      </c>
      <c r="E65" s="42">
        <f>ต.สารจิตร!E42</f>
        <v>0</v>
      </c>
      <c r="F65" s="42">
        <f>ต.สารจิตร!F42</f>
        <v>0</v>
      </c>
      <c r="G65" s="42">
        <f>ต.สารจิตร!G42</f>
        <v>3</v>
      </c>
      <c r="H65" s="42">
        <f>ต.สารจิตร!H42</f>
        <v>0</v>
      </c>
      <c r="I65" s="42">
        <f>ต.สารจิตร!I42</f>
        <v>0</v>
      </c>
      <c r="J65" s="42">
        <f>ต.สารจิตร!J42</f>
        <v>3</v>
      </c>
      <c r="K65" s="45">
        <f>ต.สารจิตร!K42</f>
        <v>3</v>
      </c>
      <c r="L65" s="42">
        <f>ต.สารจิตร!L42</f>
        <v>0</v>
      </c>
      <c r="M65" s="42" t="str">
        <f>ต.สารจิตร!M42</f>
        <v>ผลสด</v>
      </c>
      <c r="N65" s="44">
        <f>ต.สารจิตร!N42</f>
        <v>0</v>
      </c>
      <c r="O65" s="44" t="e">
        <f>ต.สารจิตร!O42</f>
        <v>#DIV/0!</v>
      </c>
      <c r="P65" s="44">
        <f>ต.สารจิตร!P42</f>
        <v>0</v>
      </c>
    </row>
    <row r="66" spans="1:16">
      <c r="A66" s="50" t="s">
        <v>23</v>
      </c>
      <c r="B66" s="51">
        <f>SUM(B55:B65)</f>
        <v>2</v>
      </c>
      <c r="C66" s="51">
        <f t="shared" ref="C66:P66" si="2">SUM(C55:C65)</f>
        <v>5</v>
      </c>
      <c r="D66" s="51">
        <f t="shared" si="2"/>
        <v>0</v>
      </c>
      <c r="E66" s="51">
        <f t="shared" si="2"/>
        <v>0</v>
      </c>
      <c r="F66" s="51">
        <f t="shared" si="2"/>
        <v>5</v>
      </c>
      <c r="G66" s="51">
        <f t="shared" si="2"/>
        <v>3</v>
      </c>
      <c r="H66" s="51">
        <f t="shared" si="2"/>
        <v>0</v>
      </c>
      <c r="I66" s="51">
        <f t="shared" si="2"/>
        <v>0</v>
      </c>
      <c r="J66" s="51">
        <f t="shared" si="2"/>
        <v>3</v>
      </c>
      <c r="K66" s="51">
        <f t="shared" si="2"/>
        <v>8</v>
      </c>
      <c r="L66" s="51">
        <f t="shared" si="2"/>
        <v>0</v>
      </c>
      <c r="M66" s="51">
        <f t="shared" si="2"/>
        <v>0</v>
      </c>
      <c r="N66" s="51">
        <f t="shared" si="2"/>
        <v>0</v>
      </c>
      <c r="O66" s="51" t="e">
        <f t="shared" si="2"/>
        <v>#DIV/0!</v>
      </c>
      <c r="P66" s="51">
        <f t="shared" si="2"/>
        <v>0</v>
      </c>
    </row>
    <row r="67" spans="1:16">
      <c r="A67" s="55"/>
      <c r="B67" s="56"/>
      <c r="C67" s="57"/>
      <c r="D67" s="57"/>
      <c r="E67" s="57"/>
      <c r="F67" s="57"/>
      <c r="G67" s="57"/>
      <c r="H67" s="57"/>
      <c r="I67" s="57"/>
      <c r="J67" s="57"/>
      <c r="K67" s="63"/>
      <c r="L67" s="57"/>
      <c r="M67" s="56"/>
      <c r="N67" s="57"/>
      <c r="O67" s="57"/>
      <c r="P67" s="57"/>
    </row>
    <row r="68" spans="1:16">
      <c r="A68" s="55"/>
      <c r="B68" s="56"/>
      <c r="C68" s="57"/>
      <c r="D68" s="57"/>
      <c r="E68" s="57"/>
      <c r="F68" s="57"/>
      <c r="G68" s="57"/>
      <c r="H68" s="57"/>
      <c r="I68" s="57"/>
      <c r="J68" s="57"/>
      <c r="K68" s="63"/>
      <c r="L68" s="57"/>
      <c r="M68" s="56"/>
      <c r="N68" s="57"/>
      <c r="O68" s="57"/>
      <c r="P68" s="57"/>
    </row>
    <row r="69" spans="1:16">
      <c r="A69" s="161" t="s">
        <v>118</v>
      </c>
      <c r="B69" s="161"/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</row>
    <row r="70" spans="1:16">
      <c r="A70" s="161" t="str">
        <f>A2</f>
        <v xml:space="preserve"> ประจำเดือน มีนาคม 2569</v>
      </c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</row>
    <row r="71" spans="1:16">
      <c r="A71" s="161" t="s">
        <v>90</v>
      </c>
      <c r="B71" s="161"/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</row>
    <row r="72" spans="1:16">
      <c r="A72" s="39"/>
      <c r="B72" s="39"/>
      <c r="C72" s="40"/>
      <c r="D72" s="40"/>
      <c r="E72" s="40"/>
      <c r="F72" s="40"/>
      <c r="G72" s="40"/>
      <c r="H72" s="40"/>
      <c r="I72" s="40"/>
      <c r="J72" s="40"/>
      <c r="K72" s="41"/>
      <c r="L72" s="40"/>
      <c r="M72" s="39"/>
      <c r="N72" s="40"/>
      <c r="O72" s="40"/>
      <c r="P72" s="40"/>
    </row>
    <row r="73" spans="1:16">
      <c r="A73" s="183" t="s">
        <v>3</v>
      </c>
      <c r="B73" s="184" t="s">
        <v>20</v>
      </c>
      <c r="C73" s="185" t="s">
        <v>40</v>
      </c>
      <c r="D73" s="186"/>
      <c r="E73" s="186"/>
      <c r="F73" s="187"/>
      <c r="G73" s="185" t="s">
        <v>41</v>
      </c>
      <c r="H73" s="186"/>
      <c r="I73" s="186"/>
      <c r="J73" s="187"/>
      <c r="K73" s="188" t="s">
        <v>42</v>
      </c>
      <c r="L73" s="191" t="s">
        <v>43</v>
      </c>
      <c r="M73" s="194" t="s">
        <v>44</v>
      </c>
      <c r="N73" s="191" t="s">
        <v>45</v>
      </c>
      <c r="O73" s="191" t="s">
        <v>46</v>
      </c>
      <c r="P73" s="197" t="s">
        <v>21</v>
      </c>
    </row>
    <row r="74" spans="1:16">
      <c r="A74" s="183"/>
      <c r="B74" s="184"/>
      <c r="C74" s="191" t="s">
        <v>47</v>
      </c>
      <c r="D74" s="191" t="s">
        <v>48</v>
      </c>
      <c r="E74" s="191" t="s">
        <v>49</v>
      </c>
      <c r="F74" s="191" t="s">
        <v>50</v>
      </c>
      <c r="G74" s="191" t="s">
        <v>51</v>
      </c>
      <c r="H74" s="191" t="s">
        <v>52</v>
      </c>
      <c r="I74" s="191" t="s">
        <v>49</v>
      </c>
      <c r="J74" s="191" t="s">
        <v>53</v>
      </c>
      <c r="K74" s="189"/>
      <c r="L74" s="192"/>
      <c r="M74" s="195"/>
      <c r="N74" s="192"/>
      <c r="O74" s="192"/>
      <c r="P74" s="198"/>
    </row>
    <row r="75" spans="1:16">
      <c r="A75" s="183"/>
      <c r="B75" s="184"/>
      <c r="C75" s="192"/>
      <c r="D75" s="192"/>
      <c r="E75" s="192"/>
      <c r="F75" s="192"/>
      <c r="G75" s="192"/>
      <c r="H75" s="192"/>
      <c r="I75" s="192"/>
      <c r="J75" s="192"/>
      <c r="K75" s="189"/>
      <c r="L75" s="192"/>
      <c r="M75" s="195"/>
      <c r="N75" s="192"/>
      <c r="O75" s="192"/>
      <c r="P75" s="198"/>
    </row>
    <row r="76" spans="1:16">
      <c r="A76" s="183"/>
      <c r="B76" s="184"/>
      <c r="C76" s="193"/>
      <c r="D76" s="193"/>
      <c r="E76" s="193"/>
      <c r="F76" s="193"/>
      <c r="G76" s="193"/>
      <c r="H76" s="193"/>
      <c r="I76" s="193"/>
      <c r="J76" s="193"/>
      <c r="K76" s="190"/>
      <c r="L76" s="193"/>
      <c r="M76" s="196"/>
      <c r="N76" s="193"/>
      <c r="O76" s="193"/>
      <c r="P76" s="199"/>
    </row>
    <row r="77" spans="1:16">
      <c r="A77" s="42" t="s">
        <v>91</v>
      </c>
      <c r="B77" s="42">
        <f>ต.แม่สิน!B65</f>
        <v>30</v>
      </c>
      <c r="C77" s="42">
        <f>ต.แม่สิน!C65</f>
        <v>53</v>
      </c>
      <c r="D77" s="42">
        <f>ต.แม่สิน!D65</f>
        <v>0</v>
      </c>
      <c r="E77" s="42">
        <f>ต.แม่สิน!E65</f>
        <v>0</v>
      </c>
      <c r="F77" s="42">
        <f>ต.แม่สิน!F65</f>
        <v>53</v>
      </c>
      <c r="G77" s="42">
        <f>ต.แม่สิน!G65</f>
        <v>159</v>
      </c>
      <c r="H77" s="42">
        <f>ต.แม่สิน!H65</f>
        <v>0</v>
      </c>
      <c r="I77" s="42">
        <f>ต.แม่สิน!I65</f>
        <v>0</v>
      </c>
      <c r="J77" s="42">
        <f>ต.แม่สิน!J65</f>
        <v>159</v>
      </c>
      <c r="K77" s="43">
        <f>ต.แม่สิน!K65</f>
        <v>212</v>
      </c>
      <c r="L77" s="42">
        <f>ต.แม่สิน!L65</f>
        <v>0</v>
      </c>
      <c r="M77" s="42" t="str">
        <f>ต.แม่สิน!M65</f>
        <v>ผลสด</v>
      </c>
      <c r="N77" s="42">
        <f>ต.แม่สิน!N65</f>
        <v>0</v>
      </c>
      <c r="O77" s="42" t="e">
        <f>N77/L77</f>
        <v>#DIV/0!</v>
      </c>
      <c r="P77" s="64">
        <f>ต.แม่สิน!P65</f>
        <v>0</v>
      </c>
    </row>
    <row r="78" spans="1:16">
      <c r="A78" s="42" t="s">
        <v>92</v>
      </c>
      <c r="B78" s="42">
        <f>ต.แม่สำ!B42</f>
        <v>32</v>
      </c>
      <c r="C78" s="42">
        <f>ต.แม่สำ!C42</f>
        <v>73</v>
      </c>
      <c r="D78" s="42">
        <f>ต.แม่สำ!D42</f>
        <v>0</v>
      </c>
      <c r="E78" s="42">
        <f>ต.แม่สำ!E42</f>
        <v>0</v>
      </c>
      <c r="F78" s="42">
        <f>ต.แม่สำ!F42</f>
        <v>73</v>
      </c>
      <c r="G78" s="42">
        <f>ต.แม่สำ!G42</f>
        <v>90</v>
      </c>
      <c r="H78" s="42">
        <f>ต.แม่สำ!H42</f>
        <v>0</v>
      </c>
      <c r="I78" s="42">
        <f>ต.แม่สำ!I42</f>
        <v>0</v>
      </c>
      <c r="J78" s="42">
        <f>ต.แม่สำ!J42</f>
        <v>90</v>
      </c>
      <c r="K78" s="43">
        <f>ต.แม่สำ!K42</f>
        <v>163</v>
      </c>
      <c r="L78" s="42">
        <f>ต.แม่สำ!L42</f>
        <v>0</v>
      </c>
      <c r="M78" s="42">
        <f>ต.แม่สิน!M66</f>
        <v>0</v>
      </c>
      <c r="N78" s="43">
        <f>ต.แม่สำ!N42</f>
        <v>0</v>
      </c>
      <c r="O78" s="42" t="e">
        <f>N78/L78</f>
        <v>#DIV/0!</v>
      </c>
      <c r="P78" s="64">
        <f>ต.แม่สำ!P42</f>
        <v>0</v>
      </c>
    </row>
    <row r="79" spans="1:16">
      <c r="A79" s="42" t="s">
        <v>93</v>
      </c>
      <c r="B79" s="42"/>
      <c r="C79" s="44"/>
      <c r="D79" s="44"/>
      <c r="E79" s="44"/>
      <c r="F79" s="44"/>
      <c r="G79" s="44"/>
      <c r="H79" s="44"/>
      <c r="I79" s="44"/>
      <c r="J79" s="44"/>
      <c r="K79" s="43"/>
      <c r="L79" s="44"/>
      <c r="M79" s="42"/>
      <c r="N79" s="42"/>
      <c r="O79" s="42"/>
      <c r="P79" s="42"/>
    </row>
    <row r="80" spans="1:16">
      <c r="A80" s="42" t="s">
        <v>94</v>
      </c>
      <c r="B80" s="42"/>
      <c r="C80" s="44"/>
      <c r="D80" s="44"/>
      <c r="E80" s="44"/>
      <c r="F80" s="44"/>
      <c r="G80" s="44"/>
      <c r="H80" s="44"/>
      <c r="I80" s="44"/>
      <c r="J80" s="44"/>
      <c r="K80" s="43"/>
      <c r="L80" s="44"/>
      <c r="M80" s="42"/>
      <c r="N80" s="42"/>
      <c r="O80" s="42"/>
      <c r="P80" s="42"/>
    </row>
    <row r="81" spans="1:16">
      <c r="A81" s="42" t="s">
        <v>95</v>
      </c>
      <c r="B81" s="42">
        <f>ต.บ้านตึก!B43</f>
        <v>194</v>
      </c>
      <c r="C81" s="42">
        <f>ต.บ้านตึก!C43</f>
        <v>0</v>
      </c>
      <c r="D81" s="42">
        <f>ต.บ้านตึก!D43</f>
        <v>0</v>
      </c>
      <c r="E81" s="42">
        <f>ต.บ้านตึก!E43</f>
        <v>0</v>
      </c>
      <c r="F81" s="42">
        <f>ต.บ้านตึก!F43</f>
        <v>0</v>
      </c>
      <c r="G81" s="42">
        <f>ต.บ้านตึก!G43</f>
        <v>406</v>
      </c>
      <c r="H81" s="42">
        <f>ต.บ้านตึก!H43</f>
        <v>0</v>
      </c>
      <c r="I81" s="42">
        <f>ต.บ้านตึก!I43</f>
        <v>0</v>
      </c>
      <c r="J81" s="42">
        <f>ต.บ้านตึก!J43</f>
        <v>406</v>
      </c>
      <c r="K81" s="43">
        <f>ต.บ้านตึก!K43</f>
        <v>406</v>
      </c>
      <c r="L81" s="42">
        <f>ต.บ้านตึก!L43</f>
        <v>0</v>
      </c>
      <c r="M81" s="42" t="str">
        <f>ต.บ้านตึก!M43</f>
        <v>ผลลสด</v>
      </c>
      <c r="N81" s="43">
        <f>ต.บ้านตึก!N43</f>
        <v>0</v>
      </c>
      <c r="O81" s="42" t="e">
        <f>N81/L81</f>
        <v>#DIV/0!</v>
      </c>
      <c r="P81" s="64">
        <f>ต.บ้านตึก!P43</f>
        <v>0</v>
      </c>
    </row>
    <row r="82" spans="1:16">
      <c r="A82" s="42" t="s">
        <v>96</v>
      </c>
      <c r="B82" s="42">
        <f>ต.หนองอ้อ!B224</f>
        <v>1</v>
      </c>
      <c r="C82" s="42">
        <f>ต.หนองอ้อ!C224</f>
        <v>1</v>
      </c>
      <c r="D82" s="42">
        <f>ต.หนองอ้อ!D224</f>
        <v>0</v>
      </c>
      <c r="E82" s="42">
        <f>ต.หนองอ้อ!E224</f>
        <v>0</v>
      </c>
      <c r="F82" s="42">
        <f>ต.หนองอ้อ!F224</f>
        <v>1</v>
      </c>
      <c r="G82" s="42">
        <f>ต.หนองอ้อ!G224</f>
        <v>0</v>
      </c>
      <c r="H82" s="42">
        <f>ต.หนองอ้อ!H224</f>
        <v>0</v>
      </c>
      <c r="I82" s="42">
        <f>ต.หนองอ้อ!I224</f>
        <v>0</v>
      </c>
      <c r="J82" s="42">
        <f>ต.หนองอ้อ!J224</f>
        <v>0</v>
      </c>
      <c r="K82" s="42">
        <f>ต.หนองอ้อ!K224</f>
        <v>1</v>
      </c>
      <c r="L82" s="42">
        <f>ต.หนองอ้อ!L224</f>
        <v>0</v>
      </c>
      <c r="M82" s="42">
        <f>ต.หนองอ้อ!M224</f>
        <v>0</v>
      </c>
      <c r="N82" s="42">
        <f>ต.หนองอ้อ!N224</f>
        <v>0</v>
      </c>
      <c r="O82" s="42">
        <f>ต.หนองอ้อ!O224</f>
        <v>0</v>
      </c>
      <c r="P82" s="42">
        <f>ต.หนองอ้อ!P224</f>
        <v>0</v>
      </c>
    </row>
    <row r="83" spans="1:16">
      <c r="A83" s="42" t="s">
        <v>97</v>
      </c>
      <c r="B83" s="42">
        <f>ต.ดงคู่!B32</f>
        <v>3</v>
      </c>
      <c r="C83" s="42">
        <f>ต.ดงคู่!C32</f>
        <v>0</v>
      </c>
      <c r="D83" s="42">
        <f>ต.ดงคู่!D32</f>
        <v>0</v>
      </c>
      <c r="E83" s="42">
        <f>ต.ดงคู่!E32</f>
        <v>0</v>
      </c>
      <c r="F83" s="42">
        <f>ต.ดงคู่!F32</f>
        <v>0</v>
      </c>
      <c r="G83" s="42">
        <f>ต.ดงคู่!G32</f>
        <v>19</v>
      </c>
      <c r="H83" s="42">
        <f>ต.ดงคู่!H32</f>
        <v>0</v>
      </c>
      <c r="I83" s="42">
        <f>ต.ดงคู่!I32</f>
        <v>0</v>
      </c>
      <c r="J83" s="42">
        <f>ต.ดงคู่!J32</f>
        <v>19</v>
      </c>
      <c r="K83" s="43">
        <f>ต.ดงคู่!K32</f>
        <v>19</v>
      </c>
      <c r="L83" s="42">
        <f>ต.ดงคู่!L32</f>
        <v>0</v>
      </c>
      <c r="M83" s="42">
        <f>ต.ดงคู่!M32</f>
        <v>0</v>
      </c>
      <c r="N83" s="42">
        <f>ต.ดงคู่!N32</f>
        <v>0</v>
      </c>
      <c r="O83" s="42" t="e">
        <f>ต.ดงคู่!O32</f>
        <v>#DIV/0!</v>
      </c>
      <c r="P83" s="42">
        <f>ต.ดงคู่!P32</f>
        <v>0</v>
      </c>
    </row>
    <row r="84" spans="1:16">
      <c r="A84" s="42" t="s">
        <v>98</v>
      </c>
      <c r="B84" s="42">
        <f>ต.บ้านแก่ง!B40</f>
        <v>180</v>
      </c>
      <c r="C84" s="42">
        <f>ต.บ้านแก่ง!C40</f>
        <v>146</v>
      </c>
      <c r="D84" s="42">
        <f>ต.บ้านแก่ง!D40</f>
        <v>0</v>
      </c>
      <c r="E84" s="42">
        <f>ต.บ้านแก่ง!E40</f>
        <v>0</v>
      </c>
      <c r="F84" s="42">
        <f>ต.บ้านแก่ง!F40</f>
        <v>146</v>
      </c>
      <c r="G84" s="42">
        <f>ต.บ้านแก่ง!G40</f>
        <v>850</v>
      </c>
      <c r="H84" s="42">
        <f>ต.บ้านแก่ง!H40</f>
        <v>0</v>
      </c>
      <c r="I84" s="42">
        <f>ต.บ้านแก่ง!I40</f>
        <v>0</v>
      </c>
      <c r="J84" s="42">
        <f>ต.บ้านแก่ง!J40</f>
        <v>850</v>
      </c>
      <c r="K84" s="43">
        <f>ต.บ้านแก่ง!K40</f>
        <v>996</v>
      </c>
      <c r="L84" s="42">
        <f>ต.บ้านแก่ง!L40</f>
        <v>0</v>
      </c>
      <c r="M84" s="42">
        <f>ต.บ้านแก่ง!M40</f>
        <v>0</v>
      </c>
      <c r="N84" s="43">
        <f>ต.บ้านแก่ง!N40</f>
        <v>0</v>
      </c>
      <c r="O84" s="73" t="e">
        <f>ต.บ้านแก่ง!O40</f>
        <v>#DIV/0!</v>
      </c>
      <c r="P84" s="64">
        <f>ต.บ้านแก่ง!P40</f>
        <v>0</v>
      </c>
    </row>
    <row r="85" spans="1:16">
      <c r="A85" s="42" t="s">
        <v>99</v>
      </c>
      <c r="B85" s="42"/>
      <c r="C85" s="44"/>
      <c r="D85" s="44"/>
      <c r="E85" s="44"/>
      <c r="F85" s="44"/>
      <c r="G85" s="44"/>
      <c r="H85" s="44"/>
      <c r="I85" s="44"/>
      <c r="J85" s="44"/>
      <c r="K85" s="43"/>
      <c r="L85" s="44"/>
      <c r="M85" s="42"/>
      <c r="N85" s="44"/>
      <c r="O85" s="44"/>
      <c r="P85" s="44"/>
    </row>
    <row r="86" spans="1:16">
      <c r="A86" s="42" t="s">
        <v>100</v>
      </c>
      <c r="B86" s="42"/>
      <c r="C86" s="44"/>
      <c r="D86" s="44"/>
      <c r="E86" s="44"/>
      <c r="F86" s="44"/>
      <c r="G86" s="44"/>
      <c r="H86" s="44"/>
      <c r="I86" s="44"/>
      <c r="J86" s="44"/>
      <c r="K86" s="43"/>
      <c r="L86" s="44"/>
      <c r="M86" s="42"/>
      <c r="N86" s="44"/>
      <c r="O86" s="44"/>
      <c r="P86" s="44"/>
    </row>
    <row r="87" spans="1:16">
      <c r="A87" s="42" t="s">
        <v>101</v>
      </c>
      <c r="B87" s="42">
        <f>ต.สารจิตร!B398</f>
        <v>1</v>
      </c>
      <c r="C87" s="42">
        <f>ต.สารจิตร!C398</f>
        <v>1</v>
      </c>
      <c r="D87" s="42">
        <f>ต.สารจิตร!D398</f>
        <v>0</v>
      </c>
      <c r="E87" s="42">
        <f>ต.สารจิตร!E398</f>
        <v>0</v>
      </c>
      <c r="F87" s="42">
        <f>ต.สารจิตร!F398</f>
        <v>1</v>
      </c>
      <c r="G87" s="42">
        <f>ต.สารจิตร!G398</f>
        <v>0</v>
      </c>
      <c r="H87" s="42">
        <f>ต.สารจิตร!H398</f>
        <v>0</v>
      </c>
      <c r="I87" s="42">
        <f>ต.สารจิตร!I398</f>
        <v>0</v>
      </c>
      <c r="J87" s="42">
        <f>ต.สารจิตร!J398</f>
        <v>0</v>
      </c>
      <c r="K87" s="42">
        <f>ต.สารจิตร!K398</f>
        <v>1</v>
      </c>
      <c r="L87" s="42">
        <f>ต.สารจิตร!L398</f>
        <v>0</v>
      </c>
      <c r="M87" s="42" t="str">
        <f>ต.สารจิตร!M398</f>
        <v>ผลสด</v>
      </c>
      <c r="N87" s="42">
        <f>ต.สารจิตร!N398</f>
        <v>0</v>
      </c>
      <c r="O87" s="42" t="e">
        <f>ต.สารจิตร!O398</f>
        <v>#DIV/0!</v>
      </c>
      <c r="P87" s="42">
        <f>ต.สารจิตร!P398</f>
        <v>0</v>
      </c>
    </row>
    <row r="88" spans="1:16">
      <c r="A88" s="50" t="s">
        <v>23</v>
      </c>
      <c r="B88" s="51">
        <f t="shared" ref="B88:N88" si="3">SUM(B77:B87)</f>
        <v>441</v>
      </c>
      <c r="C88" s="52">
        <f t="shared" si="3"/>
        <v>274</v>
      </c>
      <c r="D88" s="52">
        <f t="shared" si="3"/>
        <v>0</v>
      </c>
      <c r="E88" s="52">
        <f t="shared" si="3"/>
        <v>0</v>
      </c>
      <c r="F88" s="52">
        <f t="shared" si="3"/>
        <v>274</v>
      </c>
      <c r="G88" s="52">
        <f t="shared" si="3"/>
        <v>1524</v>
      </c>
      <c r="H88" s="52">
        <f t="shared" si="3"/>
        <v>0</v>
      </c>
      <c r="I88" s="52">
        <f t="shared" si="3"/>
        <v>0</v>
      </c>
      <c r="J88" s="52">
        <f t="shared" si="3"/>
        <v>1524</v>
      </c>
      <c r="K88" s="53">
        <f t="shared" si="3"/>
        <v>1798</v>
      </c>
      <c r="L88" s="65">
        <f t="shared" si="3"/>
        <v>0</v>
      </c>
      <c r="M88" s="51">
        <f t="shared" si="3"/>
        <v>0</v>
      </c>
      <c r="N88" s="52">
        <f t="shared" si="3"/>
        <v>0</v>
      </c>
      <c r="O88" s="52" t="e">
        <f>N88/L88</f>
        <v>#DIV/0!</v>
      </c>
      <c r="P88" s="52">
        <f>SUM(P77:P87)</f>
        <v>0</v>
      </c>
    </row>
    <row r="89" spans="1:16" s="3" customFormat="1">
      <c r="A89" s="66"/>
      <c r="B89" s="67"/>
      <c r="C89" s="68"/>
      <c r="D89" s="68"/>
      <c r="E89" s="68"/>
      <c r="F89" s="68"/>
      <c r="G89" s="68"/>
      <c r="H89" s="68"/>
      <c r="I89" s="68"/>
      <c r="J89" s="68"/>
      <c r="K89" s="69"/>
      <c r="L89" s="68"/>
      <c r="M89" s="67"/>
      <c r="N89" s="68"/>
      <c r="O89" s="68"/>
      <c r="P89" s="68"/>
    </row>
    <row r="90" spans="1:16" s="3" customFormat="1">
      <c r="A90" s="66"/>
      <c r="B90" s="67"/>
      <c r="C90" s="68"/>
      <c r="D90" s="68"/>
      <c r="E90" s="68"/>
      <c r="F90" s="68"/>
      <c r="G90" s="68"/>
      <c r="H90" s="68"/>
      <c r="I90" s="68"/>
      <c r="J90" s="68"/>
      <c r="K90" s="69"/>
      <c r="L90" s="68"/>
      <c r="M90" s="67"/>
      <c r="N90" s="68"/>
      <c r="O90" s="68"/>
      <c r="P90" s="68"/>
    </row>
    <row r="91" spans="1:16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41"/>
      <c r="L91" s="39"/>
      <c r="M91" s="39"/>
      <c r="N91" s="39"/>
      <c r="O91" s="39"/>
      <c r="P91" s="39"/>
    </row>
    <row r="92" spans="1:16">
      <c r="A92" s="161" t="s">
        <v>118</v>
      </c>
      <c r="B92" s="161"/>
      <c r="C92" s="161"/>
      <c r="D92" s="161"/>
      <c r="E92" s="161"/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</row>
    <row r="93" spans="1:16">
      <c r="A93" s="161" t="str">
        <f>A2</f>
        <v xml:space="preserve"> ประจำเดือน มีนาคม 2569</v>
      </c>
      <c r="B93" s="161"/>
      <c r="C93" s="161"/>
      <c r="D93" s="161"/>
      <c r="E93" s="161"/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</row>
    <row r="94" spans="1:16">
      <c r="A94" s="161" t="s">
        <v>90</v>
      </c>
      <c r="B94" s="161"/>
      <c r="C94" s="161"/>
      <c r="D94" s="161"/>
      <c r="E94" s="161"/>
      <c r="F94" s="161"/>
      <c r="G94" s="161"/>
      <c r="H94" s="161"/>
      <c r="I94" s="161"/>
      <c r="J94" s="161"/>
      <c r="K94" s="161"/>
      <c r="L94" s="161"/>
      <c r="M94" s="161"/>
      <c r="N94" s="161"/>
      <c r="O94" s="161"/>
      <c r="P94" s="161"/>
    </row>
    <row r="95" spans="1:16">
      <c r="A95" s="39"/>
      <c r="B95" s="39"/>
      <c r="C95" s="40"/>
      <c r="D95" s="40"/>
      <c r="E95" s="40"/>
      <c r="F95" s="40"/>
      <c r="G95" s="40"/>
      <c r="H95" s="40"/>
      <c r="I95" s="40"/>
      <c r="J95" s="40"/>
      <c r="K95" s="41"/>
      <c r="L95" s="40"/>
      <c r="M95" s="39"/>
      <c r="N95" s="40"/>
      <c r="O95" s="40"/>
      <c r="P95" s="40"/>
    </row>
    <row r="96" spans="1:16" ht="24.6" customHeight="1">
      <c r="A96" s="183" t="s">
        <v>85</v>
      </c>
      <c r="B96" s="184" t="s">
        <v>20</v>
      </c>
      <c r="C96" s="185" t="s">
        <v>40</v>
      </c>
      <c r="D96" s="186"/>
      <c r="E96" s="186"/>
      <c r="F96" s="187"/>
      <c r="G96" s="185" t="s">
        <v>41</v>
      </c>
      <c r="H96" s="186"/>
      <c r="I96" s="186"/>
      <c r="J96" s="187"/>
      <c r="K96" s="188" t="s">
        <v>42</v>
      </c>
      <c r="L96" s="191" t="s">
        <v>43</v>
      </c>
      <c r="M96" s="194" t="s">
        <v>44</v>
      </c>
      <c r="N96" s="191" t="s">
        <v>45</v>
      </c>
      <c r="O96" s="191" t="s">
        <v>46</v>
      </c>
      <c r="P96" s="197" t="s">
        <v>21</v>
      </c>
    </row>
    <row r="97" spans="1:16" ht="24.6" customHeight="1">
      <c r="A97" s="183"/>
      <c r="B97" s="184"/>
      <c r="C97" s="191" t="s">
        <v>47</v>
      </c>
      <c r="D97" s="191" t="s">
        <v>48</v>
      </c>
      <c r="E97" s="191" t="s">
        <v>49</v>
      </c>
      <c r="F97" s="191" t="s">
        <v>50</v>
      </c>
      <c r="G97" s="191" t="s">
        <v>51</v>
      </c>
      <c r="H97" s="191" t="s">
        <v>52</v>
      </c>
      <c r="I97" s="191" t="s">
        <v>49</v>
      </c>
      <c r="J97" s="191" t="s">
        <v>53</v>
      </c>
      <c r="K97" s="189"/>
      <c r="L97" s="192"/>
      <c r="M97" s="195"/>
      <c r="N97" s="192"/>
      <c r="O97" s="192"/>
      <c r="P97" s="198"/>
    </row>
    <row r="98" spans="1:16">
      <c r="A98" s="183"/>
      <c r="B98" s="184"/>
      <c r="C98" s="192"/>
      <c r="D98" s="192"/>
      <c r="E98" s="192"/>
      <c r="F98" s="192"/>
      <c r="G98" s="192"/>
      <c r="H98" s="192"/>
      <c r="I98" s="192"/>
      <c r="J98" s="192"/>
      <c r="K98" s="189"/>
      <c r="L98" s="192"/>
      <c r="M98" s="195"/>
      <c r="N98" s="192"/>
      <c r="O98" s="192"/>
      <c r="P98" s="198"/>
    </row>
    <row r="99" spans="1:16">
      <c r="A99" s="183"/>
      <c r="B99" s="184"/>
      <c r="C99" s="193"/>
      <c r="D99" s="193"/>
      <c r="E99" s="193"/>
      <c r="F99" s="193"/>
      <c r="G99" s="193"/>
      <c r="H99" s="193"/>
      <c r="I99" s="193"/>
      <c r="J99" s="193"/>
      <c r="K99" s="190"/>
      <c r="L99" s="193"/>
      <c r="M99" s="196"/>
      <c r="N99" s="193"/>
      <c r="O99" s="193"/>
      <c r="P99" s="199"/>
    </row>
    <row r="100" spans="1:16">
      <c r="A100" s="42" t="s">
        <v>91</v>
      </c>
      <c r="B100" s="42">
        <f>ต.แม่สิน!B96</f>
        <v>179</v>
      </c>
      <c r="C100" s="42">
        <f>ต.แม่สิน!C96</f>
        <v>1010</v>
      </c>
      <c r="D100" s="42">
        <f>ต.แม่สิน!D96</f>
        <v>0</v>
      </c>
      <c r="E100" s="42">
        <f>ต.แม่สิน!E96</f>
        <v>0</v>
      </c>
      <c r="F100" s="42">
        <f>ต.แม่สิน!F96</f>
        <v>1010</v>
      </c>
      <c r="G100" s="42">
        <f>ต.แม่สิน!G96</f>
        <v>1156.25</v>
      </c>
      <c r="H100" s="42">
        <f>ต.แม่สิน!H96</f>
        <v>0</v>
      </c>
      <c r="I100" s="42">
        <f>ต.แม่สิน!I96</f>
        <v>0</v>
      </c>
      <c r="J100" s="42">
        <f>ต.แม่สิน!J96</f>
        <v>1156.25</v>
      </c>
      <c r="K100" s="43">
        <f>ต.แม่สิน!K96</f>
        <v>2166.25</v>
      </c>
      <c r="L100" s="42">
        <f>ต.แม่สิน!L96</f>
        <v>0</v>
      </c>
      <c r="M100" s="42" t="str">
        <f>ต.แม่สิน!M96</f>
        <v>ผลสด</v>
      </c>
      <c r="N100" s="45">
        <f>ต.แม่สิน!N96</f>
        <v>0</v>
      </c>
      <c r="O100" s="43" t="e">
        <f>ต.แม่สิน!O96</f>
        <v>#DIV/0!</v>
      </c>
      <c r="P100" s="64">
        <f>ต.แม่สิน!P96</f>
        <v>0</v>
      </c>
    </row>
    <row r="101" spans="1:16">
      <c r="A101" s="42" t="s">
        <v>92</v>
      </c>
      <c r="B101" s="47">
        <f>ต.แม่สำ!B62</f>
        <v>107</v>
      </c>
      <c r="C101" s="47">
        <f>ต.แม่สำ!C62</f>
        <v>401</v>
      </c>
      <c r="D101" s="47">
        <f>ต.แม่สำ!D62</f>
        <v>0</v>
      </c>
      <c r="E101" s="47">
        <f>ต.แม่สำ!E62</f>
        <v>0</v>
      </c>
      <c r="F101" s="47">
        <f>ต.แม่สำ!F62</f>
        <v>401</v>
      </c>
      <c r="G101" s="70">
        <f>ต.แม่สำ!G62</f>
        <v>97.5</v>
      </c>
      <c r="H101" s="47">
        <f>ต.แม่สำ!H62</f>
        <v>0</v>
      </c>
      <c r="I101" s="47">
        <f>ต.แม่สำ!I62</f>
        <v>0</v>
      </c>
      <c r="J101" s="70">
        <f>ต.แม่สำ!J62</f>
        <v>97.5</v>
      </c>
      <c r="K101" s="48">
        <f>ต.แม่สำ!K62</f>
        <v>498.5</v>
      </c>
      <c r="L101" s="47">
        <f>ต.แม่สำ!L62</f>
        <v>0</v>
      </c>
      <c r="M101" s="47" t="str">
        <f>ต.แม่สำ!M62</f>
        <v>ผลสด</v>
      </c>
      <c r="N101" s="48">
        <f>ต.แม่สำ!N62</f>
        <v>0</v>
      </c>
      <c r="O101" s="48" t="e">
        <f>ต.แม่สำ!O62</f>
        <v>#DIV/0!</v>
      </c>
      <c r="P101" s="70">
        <f>ต.แม่สำ!P62</f>
        <v>0</v>
      </c>
    </row>
    <row r="102" spans="1:16">
      <c r="A102" s="42" t="s">
        <v>93</v>
      </c>
      <c r="B102" s="42">
        <f>ต.ป่างิ้ว!B20</f>
        <v>5</v>
      </c>
      <c r="C102" s="42">
        <f>ต.ป่างิ้ว!C20</f>
        <v>12</v>
      </c>
      <c r="D102" s="42">
        <f>ต.ป่างิ้ว!D20</f>
        <v>0</v>
      </c>
      <c r="E102" s="42">
        <f>ต.ป่างิ้ว!E20</f>
        <v>0</v>
      </c>
      <c r="F102" s="42">
        <f>ต.ป่างิ้ว!F20</f>
        <v>12</v>
      </c>
      <c r="G102" s="42">
        <f>ต.ป่างิ้ว!G20</f>
        <v>0</v>
      </c>
      <c r="H102" s="42">
        <f>ต.ป่างิ้ว!H20</f>
        <v>0</v>
      </c>
      <c r="I102" s="42">
        <f>ต.ป่างิ้ว!I20</f>
        <v>0</v>
      </c>
      <c r="J102" s="42">
        <f>ต.ป่างิ้ว!J20</f>
        <v>0</v>
      </c>
      <c r="K102" s="45">
        <f>ต.ป่างิ้ว!K20</f>
        <v>12</v>
      </c>
      <c r="L102" s="42">
        <f>ต.ป่างิ้ว!L20</f>
        <v>0</v>
      </c>
      <c r="M102" s="42">
        <f>ต.ป่างิ้ว!M20</f>
        <v>0</v>
      </c>
      <c r="N102" s="42">
        <f>ต.ป่างิ้ว!N20</f>
        <v>0</v>
      </c>
      <c r="O102" s="42">
        <v>0</v>
      </c>
      <c r="P102" s="42">
        <f>ต.ป่างิ้ว!P20</f>
        <v>0</v>
      </c>
    </row>
    <row r="103" spans="1:16">
      <c r="A103" s="42" t="s">
        <v>94</v>
      </c>
      <c r="B103" s="42"/>
      <c r="C103" s="44"/>
      <c r="D103" s="44"/>
      <c r="E103" s="44"/>
      <c r="F103" s="44"/>
      <c r="G103" s="44"/>
      <c r="H103" s="44"/>
      <c r="I103" s="44"/>
      <c r="J103" s="44"/>
      <c r="K103" s="43"/>
      <c r="L103" s="44"/>
      <c r="M103" s="42"/>
      <c r="N103" s="42"/>
      <c r="O103" s="42"/>
      <c r="P103" s="42"/>
    </row>
    <row r="104" spans="1:16">
      <c r="A104" s="42" t="s">
        <v>95</v>
      </c>
      <c r="B104" s="71">
        <f>ต.บ้านตึก!B63</f>
        <v>1146</v>
      </c>
      <c r="C104" s="47">
        <f>ต.บ้านตึก!C63</f>
        <v>7586</v>
      </c>
      <c r="D104" s="47">
        <f>ต.บ้านตึก!D63</f>
        <v>17</v>
      </c>
      <c r="E104" s="47">
        <f>ต.บ้านตึก!E63</f>
        <v>0</v>
      </c>
      <c r="F104" s="47">
        <f>ต.บ้านตึก!F63</f>
        <v>7603</v>
      </c>
      <c r="G104" s="47">
        <f>ต.บ้านตึก!G63</f>
        <v>8995</v>
      </c>
      <c r="H104" s="47">
        <f>ต.บ้านตึก!H63</f>
        <v>0</v>
      </c>
      <c r="I104" s="47">
        <f>ต.บ้านตึก!I63</f>
        <v>0</v>
      </c>
      <c r="J104" s="47">
        <f>ต.บ้านตึก!J63</f>
        <v>8995</v>
      </c>
      <c r="K104" s="71">
        <f>ต.บ้านตึก!K63</f>
        <v>16598</v>
      </c>
      <c r="L104" s="47">
        <f>ต.บ้านตึก!L63</f>
        <v>0</v>
      </c>
      <c r="M104" s="47" t="str">
        <f>ต.บ้านตึก!M63</f>
        <v>ผลสด</v>
      </c>
      <c r="N104" s="71">
        <f>ต.บ้านตึก!N63</f>
        <v>0</v>
      </c>
      <c r="O104" s="72" t="e">
        <f>ต.บ้านตึก!O63</f>
        <v>#DIV/0!</v>
      </c>
      <c r="P104" s="70">
        <f>ต.บ้านตึก!P63</f>
        <v>0</v>
      </c>
    </row>
    <row r="105" spans="1:16">
      <c r="A105" s="42" t="s">
        <v>96</v>
      </c>
      <c r="B105" s="42">
        <f>ต.หนองอ้อ!B32</f>
        <v>15</v>
      </c>
      <c r="C105" s="42">
        <f>ต.หนองอ้อ!C32</f>
        <v>53.5</v>
      </c>
      <c r="D105" s="42">
        <f>ต.หนองอ้อ!D32</f>
        <v>0</v>
      </c>
      <c r="E105" s="64">
        <f>ต.หนองอ้อ!E32</f>
        <v>0</v>
      </c>
      <c r="F105" s="64">
        <f>ต.หนองอ้อ!F32</f>
        <v>53.5</v>
      </c>
      <c r="G105" s="42">
        <f>ต.หนองอ้อ!G32</f>
        <v>3</v>
      </c>
      <c r="H105" s="42">
        <f>ต.หนองอ้อ!H32</f>
        <v>0</v>
      </c>
      <c r="I105" s="42">
        <f>ต.หนองอ้อ!I32</f>
        <v>0</v>
      </c>
      <c r="J105" s="42">
        <f>ต.หนองอ้อ!J32</f>
        <v>3</v>
      </c>
      <c r="K105" s="64">
        <f>ต.หนองอ้อ!K32</f>
        <v>56.5</v>
      </c>
      <c r="L105" s="42">
        <f>ต.หนองอ้อ!L32</f>
        <v>0</v>
      </c>
      <c r="M105" s="42" t="str">
        <f>ต.หนองอ้อ!M32</f>
        <v>ผลสด</v>
      </c>
      <c r="N105" s="42">
        <f>ต.หนองอ้อ!N32</f>
        <v>0</v>
      </c>
      <c r="O105" s="42">
        <f>ต.หนองอ้อ!O32</f>
        <v>0</v>
      </c>
      <c r="P105" s="42">
        <f>ต.หนองอ้อ!P32</f>
        <v>0</v>
      </c>
    </row>
    <row r="106" spans="1:16">
      <c r="A106" s="42" t="s">
        <v>97</v>
      </c>
      <c r="B106" s="42">
        <f>ต.ดงคู่!B47</f>
        <v>29</v>
      </c>
      <c r="C106" s="42">
        <f>ต.ดงคู่!C47</f>
        <v>212</v>
      </c>
      <c r="D106" s="42">
        <f>ต.ดงคู่!D47</f>
        <v>0</v>
      </c>
      <c r="E106" s="42">
        <f>ต.ดงคู่!E47</f>
        <v>0</v>
      </c>
      <c r="F106" s="42">
        <f>ต.ดงคู่!F47</f>
        <v>212</v>
      </c>
      <c r="G106" s="42">
        <f>ต.ดงคู่!G47</f>
        <v>495</v>
      </c>
      <c r="H106" s="42">
        <f>ต.ดงคู่!H47</f>
        <v>0</v>
      </c>
      <c r="I106" s="42">
        <f>ต.ดงคู่!I47</f>
        <v>0</v>
      </c>
      <c r="J106" s="42">
        <f>ต.ดงคู่!J47</f>
        <v>495</v>
      </c>
      <c r="K106" s="45">
        <f>ต.ดงคู่!K47</f>
        <v>707</v>
      </c>
      <c r="L106" s="42">
        <f>ต.ดงคู่!L47</f>
        <v>0</v>
      </c>
      <c r="M106" s="42">
        <f>ต.ดงคู่!M47</f>
        <v>0</v>
      </c>
      <c r="N106" s="42">
        <f>ต.ดงคู่!N47</f>
        <v>0</v>
      </c>
      <c r="O106" s="42">
        <v>0</v>
      </c>
      <c r="P106" s="64">
        <f>ต.ดงคู่!P47</f>
        <v>0</v>
      </c>
    </row>
    <row r="107" spans="1:16">
      <c r="A107" s="42" t="s">
        <v>98</v>
      </c>
      <c r="B107" s="42">
        <f>ต.บ้านแก่ง!B59</f>
        <v>194</v>
      </c>
      <c r="C107" s="42">
        <f>ต.บ้านแก่ง!C59</f>
        <v>1132</v>
      </c>
      <c r="D107" s="47">
        <f>ต.บ้านแก่ง!D59</f>
        <v>0</v>
      </c>
      <c r="E107" s="42">
        <f>ต.บ้านแก่ง!E59</f>
        <v>0</v>
      </c>
      <c r="F107" s="42">
        <f>ต.บ้านแก่ง!F59</f>
        <v>1132</v>
      </c>
      <c r="G107" s="42">
        <f>ต.บ้านแก่ง!G59</f>
        <v>776.75</v>
      </c>
      <c r="H107" s="42">
        <f>ต.บ้านแก่ง!H59</f>
        <v>0</v>
      </c>
      <c r="I107" s="42">
        <f>ต.บ้านแก่ง!I59</f>
        <v>0</v>
      </c>
      <c r="J107" s="42">
        <f>ต.บ้านแก่ง!J59</f>
        <v>776.75</v>
      </c>
      <c r="K107" s="43">
        <f>ต.บ้านแก่ง!K59</f>
        <v>1908.75</v>
      </c>
      <c r="L107" s="42">
        <f>ต.บ้านแก่ง!L59</f>
        <v>0</v>
      </c>
      <c r="M107" s="42">
        <f>ต.บ้านแก่ง!M59</f>
        <v>0</v>
      </c>
      <c r="N107" s="43">
        <f>ต.บ้านแก่ง!N59</f>
        <v>0</v>
      </c>
      <c r="O107" s="73" t="e">
        <f>ต.บ้านแก่ง!O59</f>
        <v>#DIV/0!</v>
      </c>
      <c r="P107" s="64">
        <f>ต.บ้านแก่ง!P59</f>
        <v>0</v>
      </c>
    </row>
    <row r="108" spans="1:16">
      <c r="A108" s="42" t="s">
        <v>99</v>
      </c>
      <c r="B108" s="42">
        <f>ต.ศรีสัชฯ!B14</f>
        <v>10</v>
      </c>
      <c r="C108" s="42">
        <f>ต.ศรีสัชฯ!C14</f>
        <v>20</v>
      </c>
      <c r="D108" s="42">
        <f>ต.ศรีสัชฯ!D14</f>
        <v>0</v>
      </c>
      <c r="E108" s="42">
        <f>ต.ศรีสัชฯ!E14</f>
        <v>0</v>
      </c>
      <c r="F108" s="42">
        <f>ต.ศรีสัชฯ!F14</f>
        <v>20</v>
      </c>
      <c r="G108" s="42">
        <f>ต.ศรีสัชฯ!G14</f>
        <v>0</v>
      </c>
      <c r="H108" s="42">
        <f>ต.ศรีสัชฯ!H14</f>
        <v>0</v>
      </c>
      <c r="I108" s="42">
        <f>ต.ศรีสัชฯ!I14</f>
        <v>0</v>
      </c>
      <c r="J108" s="42">
        <f>ต.ศรีสัชฯ!J14</f>
        <v>0</v>
      </c>
      <c r="K108" s="45">
        <f>ต.ศรีสัชฯ!K14</f>
        <v>20</v>
      </c>
      <c r="L108" s="42">
        <f>ต.ศรีสัชฯ!L14</f>
        <v>0</v>
      </c>
      <c r="M108" s="42">
        <f>ต.ศรีสัชฯ!M14</f>
        <v>0</v>
      </c>
      <c r="N108" s="42">
        <f>ต.ศรีสัชฯ!N14</f>
        <v>0</v>
      </c>
      <c r="O108" s="42">
        <v>0</v>
      </c>
      <c r="P108" s="42">
        <f>ต.ศรีสัชฯ!P14</f>
        <v>0</v>
      </c>
    </row>
    <row r="109" spans="1:16">
      <c r="A109" s="42" t="s">
        <v>100</v>
      </c>
      <c r="B109" s="42">
        <f>ต.ท่าชัย!B41</f>
        <v>2</v>
      </c>
      <c r="C109" s="42">
        <f>ต.ท่าชัย!C41</f>
        <v>6</v>
      </c>
      <c r="D109" s="42">
        <f>ต.ท่าชัย!D41</f>
        <v>0</v>
      </c>
      <c r="E109" s="42">
        <f>ต.ท่าชัย!E41</f>
        <v>0</v>
      </c>
      <c r="F109" s="42">
        <f>ต.ท่าชัย!F41</f>
        <v>6</v>
      </c>
      <c r="G109" s="42">
        <f>ต.ท่าชัย!G41</f>
        <v>0</v>
      </c>
      <c r="H109" s="42">
        <f>ต.ท่าชัย!H41</f>
        <v>0</v>
      </c>
      <c r="I109" s="42">
        <f>ต.ท่าชัย!I41</f>
        <v>0</v>
      </c>
      <c r="J109" s="42">
        <f>ต.ท่าชัย!J41</f>
        <v>0</v>
      </c>
      <c r="K109" s="45">
        <f>ต.ท่าชัย!K41</f>
        <v>6</v>
      </c>
      <c r="L109" s="42">
        <f>ต.ท่าชัย!L41</f>
        <v>0</v>
      </c>
      <c r="M109" s="42">
        <f>ต.ท่าชัย!M41</f>
        <v>0</v>
      </c>
      <c r="N109" s="42">
        <f>ต.ท่าชัย!N41</f>
        <v>0</v>
      </c>
      <c r="O109" s="42">
        <v>0</v>
      </c>
      <c r="P109" s="42">
        <f>ต.ท่าชัย!P41</f>
        <v>0</v>
      </c>
    </row>
    <row r="110" spans="1:16">
      <c r="A110" s="42" t="s">
        <v>101</v>
      </c>
      <c r="B110" s="42">
        <f>ต.สารจิตร!B377</f>
        <v>2</v>
      </c>
      <c r="C110" s="42">
        <f>ต.สารจิตร!C377</f>
        <v>2</v>
      </c>
      <c r="D110" s="42">
        <f>ต.สารจิตร!D377</f>
        <v>0</v>
      </c>
      <c r="E110" s="42">
        <f>ต.สารจิตร!E377</f>
        <v>0</v>
      </c>
      <c r="F110" s="42">
        <f>ต.สารจิตร!F377</f>
        <v>2</v>
      </c>
      <c r="G110" s="42">
        <f>ต.สารจิตร!G377</f>
        <v>0</v>
      </c>
      <c r="H110" s="42">
        <f>ต.สารจิตร!H377</f>
        <v>0</v>
      </c>
      <c r="I110" s="42">
        <f>ต.สารจิตร!I377</f>
        <v>0</v>
      </c>
      <c r="J110" s="42">
        <f>ต.สารจิตร!J377</f>
        <v>0</v>
      </c>
      <c r="K110" s="42">
        <f>ต.สารจิตร!K377</f>
        <v>2</v>
      </c>
      <c r="L110" s="42">
        <f>ต.สารจิตร!L377</f>
        <v>0</v>
      </c>
      <c r="M110" s="42" t="str">
        <f>ต.สารจิตร!M377</f>
        <v>ผลสด</v>
      </c>
      <c r="N110" s="42">
        <f>ต.สารจิตร!N377</f>
        <v>0</v>
      </c>
      <c r="O110" s="42">
        <v>0</v>
      </c>
      <c r="P110" s="42">
        <f>ต.สารจิตร!P377</f>
        <v>0</v>
      </c>
    </row>
    <row r="111" spans="1:16">
      <c r="A111" s="50" t="s">
        <v>23</v>
      </c>
      <c r="B111" s="74">
        <f t="shared" ref="B111:M111" si="4">SUM(B100:B110)</f>
        <v>1689</v>
      </c>
      <c r="C111" s="52">
        <f>SUM(C100:C110)</f>
        <v>10434.5</v>
      </c>
      <c r="D111" s="52">
        <f t="shared" si="4"/>
        <v>17</v>
      </c>
      <c r="E111" s="52">
        <f t="shared" si="4"/>
        <v>0</v>
      </c>
      <c r="F111" s="65">
        <f t="shared" si="4"/>
        <v>10451.5</v>
      </c>
      <c r="G111" s="52">
        <f t="shared" si="4"/>
        <v>11523.5</v>
      </c>
      <c r="H111" s="52">
        <f t="shared" si="4"/>
        <v>0</v>
      </c>
      <c r="I111" s="52">
        <f t="shared" si="4"/>
        <v>0</v>
      </c>
      <c r="J111" s="52">
        <f t="shared" si="4"/>
        <v>11523.5</v>
      </c>
      <c r="K111" s="53">
        <f>SUM(K100:K110)</f>
        <v>21975</v>
      </c>
      <c r="L111" s="52">
        <f t="shared" si="4"/>
        <v>0</v>
      </c>
      <c r="M111" s="51">
        <f t="shared" si="4"/>
        <v>0</v>
      </c>
      <c r="N111" s="52">
        <f>SUM(N100:N110)</f>
        <v>0</v>
      </c>
      <c r="O111" s="52" t="e">
        <f>N111/L111</f>
        <v>#DIV/0!</v>
      </c>
      <c r="P111" s="52">
        <f>SUM(P100:P110)</f>
        <v>0</v>
      </c>
    </row>
    <row r="112" spans="1:16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41"/>
      <c r="L112" s="39"/>
      <c r="M112" s="39"/>
      <c r="N112" s="39"/>
      <c r="O112" s="39"/>
      <c r="P112" s="39"/>
    </row>
    <row r="113" spans="1:16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41"/>
      <c r="L113" s="39"/>
      <c r="M113" s="39"/>
      <c r="N113" s="39"/>
      <c r="O113" s="39"/>
      <c r="P113" s="39"/>
    </row>
    <row r="114" spans="1:16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41"/>
      <c r="L114" s="39"/>
      <c r="M114" s="39"/>
      <c r="N114" s="39"/>
      <c r="O114" s="39"/>
      <c r="P114" s="39"/>
    </row>
    <row r="115" spans="1:16">
      <c r="A115" s="161" t="s">
        <v>118</v>
      </c>
      <c r="B115" s="161"/>
      <c r="C115" s="161"/>
      <c r="D115" s="161"/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</row>
    <row r="116" spans="1:16">
      <c r="A116" s="161" t="str">
        <f>A2</f>
        <v xml:space="preserve"> ประจำเดือน มีนาคม 2569</v>
      </c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</row>
    <row r="117" spans="1:16">
      <c r="A117" s="161" t="s">
        <v>90</v>
      </c>
      <c r="B117" s="161"/>
      <c r="C117" s="161"/>
      <c r="D117" s="161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</row>
    <row r="118" spans="1:16">
      <c r="A118" s="39"/>
      <c r="B118" s="39"/>
      <c r="C118" s="40"/>
      <c r="D118" s="40"/>
      <c r="E118" s="40"/>
      <c r="F118" s="40"/>
      <c r="G118" s="40"/>
      <c r="H118" s="40"/>
      <c r="I118" s="40"/>
      <c r="J118" s="40"/>
      <c r="K118" s="41"/>
      <c r="L118" s="40"/>
      <c r="M118" s="39"/>
      <c r="N118" s="40"/>
      <c r="O118" s="40"/>
      <c r="P118" s="40"/>
    </row>
    <row r="119" spans="1:16">
      <c r="A119" s="183" t="s">
        <v>102</v>
      </c>
      <c r="B119" s="184" t="s">
        <v>20</v>
      </c>
      <c r="C119" s="185" t="s">
        <v>40</v>
      </c>
      <c r="D119" s="186"/>
      <c r="E119" s="186"/>
      <c r="F119" s="187"/>
      <c r="G119" s="185" t="s">
        <v>41</v>
      </c>
      <c r="H119" s="186"/>
      <c r="I119" s="186"/>
      <c r="J119" s="187"/>
      <c r="K119" s="188" t="s">
        <v>42</v>
      </c>
      <c r="L119" s="191" t="s">
        <v>43</v>
      </c>
      <c r="M119" s="194" t="s">
        <v>44</v>
      </c>
      <c r="N119" s="191" t="s">
        <v>45</v>
      </c>
      <c r="O119" s="191" t="s">
        <v>46</v>
      </c>
      <c r="P119" s="197" t="s">
        <v>21</v>
      </c>
    </row>
    <row r="120" spans="1:16">
      <c r="A120" s="183"/>
      <c r="B120" s="184"/>
      <c r="C120" s="191" t="s">
        <v>47</v>
      </c>
      <c r="D120" s="191" t="s">
        <v>48</v>
      </c>
      <c r="E120" s="191" t="s">
        <v>49</v>
      </c>
      <c r="F120" s="191" t="s">
        <v>50</v>
      </c>
      <c r="G120" s="191" t="s">
        <v>51</v>
      </c>
      <c r="H120" s="191" t="s">
        <v>52</v>
      </c>
      <c r="I120" s="191" t="s">
        <v>49</v>
      </c>
      <c r="J120" s="191" t="s">
        <v>53</v>
      </c>
      <c r="K120" s="189"/>
      <c r="L120" s="192"/>
      <c r="M120" s="195"/>
      <c r="N120" s="192"/>
      <c r="O120" s="192"/>
      <c r="P120" s="198"/>
    </row>
    <row r="121" spans="1:16">
      <c r="A121" s="183"/>
      <c r="B121" s="184"/>
      <c r="C121" s="192"/>
      <c r="D121" s="192"/>
      <c r="E121" s="192"/>
      <c r="F121" s="192"/>
      <c r="G121" s="192"/>
      <c r="H121" s="192"/>
      <c r="I121" s="192"/>
      <c r="J121" s="192"/>
      <c r="K121" s="189"/>
      <c r="L121" s="192"/>
      <c r="M121" s="195"/>
      <c r="N121" s="192"/>
      <c r="O121" s="192"/>
      <c r="P121" s="198"/>
    </row>
    <row r="122" spans="1:16">
      <c r="A122" s="183"/>
      <c r="B122" s="184"/>
      <c r="C122" s="193"/>
      <c r="D122" s="193"/>
      <c r="E122" s="193"/>
      <c r="F122" s="193"/>
      <c r="G122" s="193"/>
      <c r="H122" s="193"/>
      <c r="I122" s="193"/>
      <c r="J122" s="193"/>
      <c r="K122" s="190"/>
      <c r="L122" s="193"/>
      <c r="M122" s="196"/>
      <c r="N122" s="193"/>
      <c r="O122" s="193"/>
      <c r="P122" s="199"/>
    </row>
    <row r="123" spans="1:16">
      <c r="A123" s="42" t="s">
        <v>91</v>
      </c>
      <c r="B123" s="42">
        <f>ต.แม่สิน!B127</f>
        <v>18</v>
      </c>
      <c r="C123" s="42">
        <f>ต.แม่สิน!C127</f>
        <v>0</v>
      </c>
      <c r="D123" s="42">
        <f>ต.แม่สิน!D127</f>
        <v>0</v>
      </c>
      <c r="E123" s="42">
        <f>ต.แม่สิน!E127</f>
        <v>0</v>
      </c>
      <c r="F123" s="42">
        <f>ต.แม่สิน!F127</f>
        <v>0</v>
      </c>
      <c r="G123" s="42">
        <f>ต.แม่สิน!G127</f>
        <v>40</v>
      </c>
      <c r="H123" s="42">
        <f>ต.แม่สิน!H127</f>
        <v>0</v>
      </c>
      <c r="I123" s="42">
        <f>ต.แม่สิน!I127</f>
        <v>0</v>
      </c>
      <c r="J123" s="42">
        <f>ต.แม่สิน!J127</f>
        <v>40</v>
      </c>
      <c r="K123" s="43">
        <f>ต.แม่สิน!K127</f>
        <v>40</v>
      </c>
      <c r="L123" s="42">
        <f>ต.แม่สิน!L127</f>
        <v>0</v>
      </c>
      <c r="M123" s="42" t="str">
        <f>ต.แม่สิน!M127</f>
        <v>ผลสด</v>
      </c>
      <c r="N123" s="42">
        <f>ต.แม่สิน!N127</f>
        <v>0</v>
      </c>
      <c r="O123" s="42" t="e">
        <f>ต.แม่สิน!O127</f>
        <v>#DIV/0!</v>
      </c>
      <c r="P123" s="42">
        <f>ต.แม่สิน!P127</f>
        <v>0</v>
      </c>
    </row>
    <row r="124" spans="1:16">
      <c r="A124" s="42" t="s">
        <v>92</v>
      </c>
      <c r="B124" s="42"/>
      <c r="C124" s="44"/>
      <c r="D124" s="44"/>
      <c r="E124" s="44"/>
      <c r="F124" s="44"/>
      <c r="G124" s="44"/>
      <c r="H124" s="44"/>
      <c r="I124" s="44"/>
      <c r="J124" s="44"/>
      <c r="K124" s="43"/>
      <c r="L124" s="44"/>
      <c r="M124" s="42"/>
      <c r="N124" s="42"/>
      <c r="O124" s="42"/>
      <c r="P124" s="42"/>
    </row>
    <row r="125" spans="1:16">
      <c r="A125" s="42" t="s">
        <v>93</v>
      </c>
      <c r="B125" s="42"/>
      <c r="C125" s="44"/>
      <c r="D125" s="44"/>
      <c r="E125" s="44"/>
      <c r="F125" s="44"/>
      <c r="G125" s="44"/>
      <c r="H125" s="44"/>
      <c r="I125" s="44"/>
      <c r="J125" s="44"/>
      <c r="K125" s="43"/>
      <c r="L125" s="44"/>
      <c r="M125" s="42"/>
      <c r="N125" s="42"/>
      <c r="O125" s="42"/>
      <c r="P125" s="42"/>
    </row>
    <row r="126" spans="1:16">
      <c r="A126" s="42" t="s">
        <v>94</v>
      </c>
      <c r="B126" s="42"/>
      <c r="C126" s="44"/>
      <c r="D126" s="44"/>
      <c r="E126" s="44"/>
      <c r="F126" s="44"/>
      <c r="G126" s="44"/>
      <c r="H126" s="44"/>
      <c r="I126" s="44"/>
      <c r="J126" s="44"/>
      <c r="K126" s="43"/>
      <c r="L126" s="44"/>
      <c r="M126" s="42"/>
      <c r="N126" s="42"/>
      <c r="O126" s="42"/>
      <c r="P126" s="42"/>
    </row>
    <row r="127" spans="1:16">
      <c r="A127" s="42" t="s">
        <v>95</v>
      </c>
      <c r="B127" s="42"/>
      <c r="C127" s="44"/>
      <c r="D127" s="44"/>
      <c r="E127" s="44"/>
      <c r="F127" s="44"/>
      <c r="G127" s="44"/>
      <c r="H127" s="44"/>
      <c r="I127" s="44"/>
      <c r="J127" s="44"/>
      <c r="K127" s="43"/>
      <c r="L127" s="44"/>
      <c r="M127" s="42"/>
      <c r="N127" s="42"/>
      <c r="O127" s="42"/>
      <c r="P127" s="42"/>
    </row>
    <row r="128" spans="1:16">
      <c r="A128" s="42" t="s">
        <v>96</v>
      </c>
      <c r="B128" s="42"/>
      <c r="C128" s="44"/>
      <c r="D128" s="44"/>
      <c r="E128" s="44"/>
      <c r="F128" s="44"/>
      <c r="G128" s="44"/>
      <c r="H128" s="44"/>
      <c r="I128" s="44"/>
      <c r="J128" s="44"/>
      <c r="K128" s="43"/>
      <c r="L128" s="44"/>
      <c r="M128" s="42"/>
      <c r="N128" s="42"/>
      <c r="O128" s="42"/>
      <c r="P128" s="42"/>
    </row>
    <row r="129" spans="1:16">
      <c r="A129" s="42" t="s">
        <v>97</v>
      </c>
      <c r="B129" s="42"/>
      <c r="C129" s="44"/>
      <c r="D129" s="44"/>
      <c r="E129" s="44"/>
      <c r="F129" s="44"/>
      <c r="G129" s="44"/>
      <c r="H129" s="44"/>
      <c r="I129" s="44"/>
      <c r="J129" s="44"/>
      <c r="K129" s="43"/>
      <c r="L129" s="44"/>
      <c r="M129" s="42"/>
      <c r="N129" s="42"/>
      <c r="O129" s="42"/>
      <c r="P129" s="42"/>
    </row>
    <row r="130" spans="1:16">
      <c r="A130" s="42" t="s">
        <v>98</v>
      </c>
      <c r="B130" s="42"/>
      <c r="C130" s="44"/>
      <c r="D130" s="44"/>
      <c r="E130" s="44"/>
      <c r="F130" s="44"/>
      <c r="G130" s="44"/>
      <c r="H130" s="44"/>
      <c r="I130" s="44"/>
      <c r="J130" s="44"/>
      <c r="K130" s="43"/>
      <c r="L130" s="44"/>
      <c r="M130" s="42"/>
      <c r="N130" s="42"/>
      <c r="O130" s="42"/>
      <c r="P130" s="42"/>
    </row>
    <row r="131" spans="1:16">
      <c r="A131" s="42" t="s">
        <v>99</v>
      </c>
      <c r="B131" s="42"/>
      <c r="C131" s="44"/>
      <c r="D131" s="44"/>
      <c r="E131" s="44"/>
      <c r="F131" s="44"/>
      <c r="G131" s="44"/>
      <c r="H131" s="44"/>
      <c r="I131" s="44"/>
      <c r="J131" s="44"/>
      <c r="K131" s="43"/>
      <c r="L131" s="44"/>
      <c r="M131" s="42"/>
      <c r="N131" s="44"/>
      <c r="O131" s="44"/>
      <c r="P131" s="44"/>
    </row>
    <row r="132" spans="1:16">
      <c r="A132" s="42" t="s">
        <v>100</v>
      </c>
      <c r="B132" s="42"/>
      <c r="C132" s="44"/>
      <c r="D132" s="44"/>
      <c r="E132" s="44"/>
      <c r="F132" s="44"/>
      <c r="G132" s="44"/>
      <c r="H132" s="44"/>
      <c r="I132" s="44"/>
      <c r="J132" s="44"/>
      <c r="K132" s="43"/>
      <c r="L132" s="44"/>
      <c r="M132" s="42"/>
      <c r="N132" s="44"/>
      <c r="O132" s="44"/>
      <c r="P132" s="44"/>
    </row>
    <row r="133" spans="1:16">
      <c r="A133" s="42" t="s">
        <v>101</v>
      </c>
      <c r="B133" s="42"/>
      <c r="C133" s="44"/>
      <c r="D133" s="44"/>
      <c r="E133" s="44"/>
      <c r="F133" s="44"/>
      <c r="G133" s="44"/>
      <c r="H133" s="44"/>
      <c r="I133" s="44"/>
      <c r="J133" s="44"/>
      <c r="K133" s="43"/>
      <c r="L133" s="44"/>
      <c r="M133" s="42"/>
      <c r="N133" s="44"/>
      <c r="O133" s="44"/>
      <c r="P133" s="44"/>
    </row>
    <row r="134" spans="1:16">
      <c r="A134" s="50" t="s">
        <v>23</v>
      </c>
      <c r="B134" s="51">
        <f t="shared" ref="B134:L134" si="5">SUM(B123:B133)</f>
        <v>18</v>
      </c>
      <c r="C134" s="52">
        <f t="shared" si="5"/>
        <v>0</v>
      </c>
      <c r="D134" s="52">
        <f t="shared" si="5"/>
        <v>0</v>
      </c>
      <c r="E134" s="52">
        <f t="shared" si="5"/>
        <v>0</v>
      </c>
      <c r="F134" s="52">
        <f t="shared" si="5"/>
        <v>0</v>
      </c>
      <c r="G134" s="52">
        <f t="shared" si="5"/>
        <v>40</v>
      </c>
      <c r="H134" s="52">
        <f t="shared" si="5"/>
        <v>0</v>
      </c>
      <c r="I134" s="52">
        <f t="shared" si="5"/>
        <v>0</v>
      </c>
      <c r="J134" s="52">
        <f t="shared" si="5"/>
        <v>40</v>
      </c>
      <c r="K134" s="53">
        <f t="shared" si="5"/>
        <v>40</v>
      </c>
      <c r="L134" s="52">
        <f t="shared" si="5"/>
        <v>0</v>
      </c>
      <c r="M134" s="51"/>
      <c r="N134" s="52">
        <f>SUM(N123:N133)</f>
        <v>0</v>
      </c>
      <c r="O134" s="52" t="e">
        <f>SUM(O123:O133)</f>
        <v>#DIV/0!</v>
      </c>
      <c r="P134" s="52">
        <f>SUM(P123:P133)</f>
        <v>0</v>
      </c>
    </row>
    <row r="135" spans="1:16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41"/>
      <c r="L135" s="39"/>
      <c r="M135" s="39"/>
      <c r="N135" s="39"/>
      <c r="O135" s="39"/>
      <c r="P135" s="39"/>
    </row>
    <row r="136" spans="1:16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41"/>
      <c r="L136" s="39"/>
      <c r="M136" s="39"/>
      <c r="N136" s="39"/>
      <c r="O136" s="39"/>
      <c r="P136" s="39"/>
    </row>
    <row r="137" spans="1:16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41"/>
      <c r="L137" s="39"/>
      <c r="M137" s="39"/>
      <c r="N137" s="39"/>
      <c r="O137" s="39"/>
      <c r="P137" s="39"/>
    </row>
    <row r="138" spans="1:16">
      <c r="A138" s="161" t="s">
        <v>118</v>
      </c>
      <c r="B138" s="161"/>
      <c r="C138" s="161"/>
      <c r="D138" s="161"/>
      <c r="E138" s="161"/>
      <c r="F138" s="161"/>
      <c r="G138" s="161"/>
      <c r="H138" s="161"/>
      <c r="I138" s="161"/>
      <c r="J138" s="161"/>
      <c r="K138" s="161"/>
      <c r="L138" s="161"/>
      <c r="M138" s="161"/>
      <c r="N138" s="161"/>
      <c r="O138" s="161"/>
      <c r="P138" s="161"/>
    </row>
    <row r="139" spans="1:16">
      <c r="A139" s="161" t="str">
        <f>A2</f>
        <v xml:space="preserve"> ประจำเดือน มีนาคม 2569</v>
      </c>
      <c r="B139" s="161"/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</row>
    <row r="140" spans="1:16">
      <c r="A140" s="161" t="s">
        <v>90</v>
      </c>
      <c r="B140" s="161"/>
      <c r="C140" s="161"/>
      <c r="D140" s="161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  <c r="O140" s="161"/>
      <c r="P140" s="161"/>
    </row>
    <row r="141" spans="1:16">
      <c r="A141" s="39"/>
      <c r="B141" s="39"/>
      <c r="C141" s="40"/>
      <c r="D141" s="40"/>
      <c r="E141" s="40"/>
      <c r="F141" s="40"/>
      <c r="G141" s="40"/>
      <c r="H141" s="40"/>
      <c r="I141" s="40"/>
      <c r="J141" s="40"/>
      <c r="K141" s="41"/>
      <c r="L141" s="40"/>
      <c r="M141" s="39"/>
      <c r="N141" s="40"/>
      <c r="O141" s="40"/>
      <c r="P141" s="40"/>
    </row>
    <row r="142" spans="1:16">
      <c r="A142" s="183" t="s">
        <v>4</v>
      </c>
      <c r="B142" s="184" t="s">
        <v>20</v>
      </c>
      <c r="C142" s="185" t="s">
        <v>40</v>
      </c>
      <c r="D142" s="186"/>
      <c r="E142" s="186"/>
      <c r="F142" s="187"/>
      <c r="G142" s="185" t="s">
        <v>41</v>
      </c>
      <c r="H142" s="186"/>
      <c r="I142" s="186"/>
      <c r="J142" s="187"/>
      <c r="K142" s="188" t="s">
        <v>42</v>
      </c>
      <c r="L142" s="191" t="s">
        <v>43</v>
      </c>
      <c r="M142" s="194" t="s">
        <v>44</v>
      </c>
      <c r="N142" s="191" t="s">
        <v>45</v>
      </c>
      <c r="O142" s="191" t="s">
        <v>46</v>
      </c>
      <c r="P142" s="197" t="s">
        <v>21</v>
      </c>
    </row>
    <row r="143" spans="1:16">
      <c r="A143" s="183"/>
      <c r="B143" s="184"/>
      <c r="C143" s="191" t="s">
        <v>47</v>
      </c>
      <c r="D143" s="191" t="s">
        <v>48</v>
      </c>
      <c r="E143" s="191" t="s">
        <v>49</v>
      </c>
      <c r="F143" s="191" t="s">
        <v>50</v>
      </c>
      <c r="G143" s="191" t="s">
        <v>51</v>
      </c>
      <c r="H143" s="191" t="s">
        <v>52</v>
      </c>
      <c r="I143" s="191" t="s">
        <v>49</v>
      </c>
      <c r="J143" s="191" t="s">
        <v>53</v>
      </c>
      <c r="K143" s="189"/>
      <c r="L143" s="192"/>
      <c r="M143" s="195"/>
      <c r="N143" s="192"/>
      <c r="O143" s="192"/>
      <c r="P143" s="198"/>
    </row>
    <row r="144" spans="1:16">
      <c r="A144" s="183"/>
      <c r="B144" s="184"/>
      <c r="C144" s="192"/>
      <c r="D144" s="192"/>
      <c r="E144" s="192"/>
      <c r="F144" s="192"/>
      <c r="G144" s="192"/>
      <c r="H144" s="192"/>
      <c r="I144" s="192"/>
      <c r="J144" s="192"/>
      <c r="K144" s="189"/>
      <c r="L144" s="192"/>
      <c r="M144" s="195"/>
      <c r="N144" s="192"/>
      <c r="O144" s="192"/>
      <c r="P144" s="198"/>
    </row>
    <row r="145" spans="1:16">
      <c r="A145" s="183"/>
      <c r="B145" s="184"/>
      <c r="C145" s="193"/>
      <c r="D145" s="193"/>
      <c r="E145" s="193"/>
      <c r="F145" s="193"/>
      <c r="G145" s="193"/>
      <c r="H145" s="193"/>
      <c r="I145" s="193"/>
      <c r="J145" s="193"/>
      <c r="K145" s="190"/>
      <c r="L145" s="193"/>
      <c r="M145" s="196"/>
      <c r="N145" s="193"/>
      <c r="O145" s="193"/>
      <c r="P145" s="199"/>
    </row>
    <row r="146" spans="1:16">
      <c r="A146" s="42" t="s">
        <v>91</v>
      </c>
      <c r="B146" s="42"/>
      <c r="C146" s="44"/>
      <c r="D146" s="44"/>
      <c r="E146" s="44"/>
      <c r="F146" s="44"/>
      <c r="G146" s="44"/>
      <c r="H146" s="44"/>
      <c r="I146" s="44"/>
      <c r="J146" s="44"/>
      <c r="K146" s="43"/>
      <c r="L146" s="44"/>
      <c r="M146" s="42"/>
      <c r="N146" s="44"/>
      <c r="O146" s="44"/>
      <c r="P146" s="44"/>
    </row>
    <row r="147" spans="1:16">
      <c r="A147" s="42" t="s">
        <v>92</v>
      </c>
      <c r="B147" s="42">
        <f>ต.แม่สำ!B449</f>
        <v>1</v>
      </c>
      <c r="C147" s="42">
        <f>ต.แม่สำ!C449</f>
        <v>2</v>
      </c>
      <c r="D147" s="42">
        <f>ต.แม่สำ!D449</f>
        <v>0</v>
      </c>
      <c r="E147" s="42">
        <f>ต.แม่สำ!E449</f>
        <v>0</v>
      </c>
      <c r="F147" s="42">
        <f>ต.แม่สำ!F449</f>
        <v>2</v>
      </c>
      <c r="G147" s="42">
        <f>ต.แม่สำ!G449</f>
        <v>0</v>
      </c>
      <c r="H147" s="42">
        <f>ต.แม่สำ!H449</f>
        <v>0</v>
      </c>
      <c r="I147" s="42">
        <f>ต.แม่สำ!I449</f>
        <v>0</v>
      </c>
      <c r="J147" s="42">
        <f>ต.แม่สำ!J449</f>
        <v>0</v>
      </c>
      <c r="K147" s="42">
        <f>ต.แม่สำ!K449</f>
        <v>2</v>
      </c>
      <c r="L147" s="42">
        <f>ต.แม่สำ!L449</f>
        <v>0</v>
      </c>
      <c r="M147" s="42">
        <f>ต.แม่สำ!M449</f>
        <v>0</v>
      </c>
      <c r="N147" s="42">
        <f>ต.แม่สำ!N449</f>
        <v>0</v>
      </c>
      <c r="O147" s="42" t="e">
        <f>ต.แม่สำ!O449</f>
        <v>#DIV/0!</v>
      </c>
      <c r="P147" s="42">
        <f>ต.แม่สำ!P449</f>
        <v>0</v>
      </c>
    </row>
    <row r="148" spans="1:16">
      <c r="A148" s="42" t="s">
        <v>93</v>
      </c>
      <c r="B148" s="42"/>
      <c r="C148" s="44"/>
      <c r="D148" s="42">
        <f>ต.แม่สำ!D450</f>
        <v>0</v>
      </c>
      <c r="E148" s="44"/>
      <c r="F148" s="44"/>
      <c r="G148" s="44"/>
      <c r="H148" s="44"/>
      <c r="I148" s="44"/>
      <c r="J148" s="44"/>
      <c r="K148" s="43"/>
      <c r="L148" s="44"/>
      <c r="M148" s="42"/>
      <c r="N148" s="42"/>
      <c r="O148" s="42"/>
      <c r="P148" s="42"/>
    </row>
    <row r="149" spans="1:16">
      <c r="A149" s="42" t="s">
        <v>94</v>
      </c>
      <c r="B149" s="42"/>
      <c r="C149" s="44"/>
      <c r="D149" s="42">
        <f>ต.แม่สำ!D451</f>
        <v>0</v>
      </c>
      <c r="E149" s="44"/>
      <c r="F149" s="44"/>
      <c r="G149" s="44"/>
      <c r="H149" s="44"/>
      <c r="I149" s="44"/>
      <c r="J149" s="44"/>
      <c r="K149" s="43"/>
      <c r="L149" s="44"/>
      <c r="M149" s="42"/>
      <c r="N149" s="42"/>
      <c r="O149" s="42"/>
      <c r="P149" s="42"/>
    </row>
    <row r="150" spans="1:16">
      <c r="A150" s="42" t="s">
        <v>95</v>
      </c>
      <c r="B150" s="42"/>
      <c r="C150" s="44"/>
      <c r="D150" s="42">
        <f>ต.แม่สำ!D452</f>
        <v>0</v>
      </c>
      <c r="E150" s="44"/>
      <c r="F150" s="44"/>
      <c r="G150" s="44"/>
      <c r="H150" s="44"/>
      <c r="I150" s="44"/>
      <c r="J150" s="44"/>
      <c r="K150" s="43"/>
      <c r="L150" s="44"/>
      <c r="M150" s="42"/>
      <c r="N150" s="42"/>
      <c r="O150" s="42"/>
      <c r="P150" s="42"/>
    </row>
    <row r="151" spans="1:16">
      <c r="A151" s="42" t="s">
        <v>96</v>
      </c>
      <c r="B151" s="42"/>
      <c r="C151" s="44"/>
      <c r="D151" s="42">
        <v>0</v>
      </c>
      <c r="E151" s="44"/>
      <c r="F151" s="44"/>
      <c r="G151" s="44"/>
      <c r="H151" s="44"/>
      <c r="I151" s="44"/>
      <c r="J151" s="44"/>
      <c r="K151" s="43"/>
      <c r="L151" s="44"/>
      <c r="M151" s="42"/>
      <c r="N151" s="42"/>
      <c r="O151" s="42"/>
      <c r="P151" s="42"/>
    </row>
    <row r="152" spans="1:16">
      <c r="A152" s="42" t="s">
        <v>97</v>
      </c>
      <c r="B152" s="42"/>
      <c r="C152" s="44"/>
      <c r="D152" s="42">
        <f>ต.แม่สำ!D454</f>
        <v>0</v>
      </c>
      <c r="E152" s="44"/>
      <c r="F152" s="44"/>
      <c r="G152" s="44"/>
      <c r="H152" s="44"/>
      <c r="I152" s="44"/>
      <c r="J152" s="44"/>
      <c r="K152" s="43"/>
      <c r="L152" s="44"/>
      <c r="M152" s="42"/>
      <c r="N152" s="42"/>
      <c r="O152" s="42"/>
      <c r="P152" s="42"/>
    </row>
    <row r="153" spans="1:16">
      <c r="A153" s="42" t="s">
        <v>98</v>
      </c>
      <c r="B153" s="42"/>
      <c r="C153" s="44"/>
      <c r="D153" s="42">
        <f>ต.แม่สำ!D455</f>
        <v>0</v>
      </c>
      <c r="E153" s="44"/>
      <c r="F153" s="44"/>
      <c r="G153" s="44"/>
      <c r="H153" s="44"/>
      <c r="I153" s="44"/>
      <c r="J153" s="44"/>
      <c r="K153" s="43"/>
      <c r="L153" s="44"/>
      <c r="M153" s="42"/>
      <c r="N153" s="42"/>
      <c r="O153" s="42"/>
      <c r="P153" s="42"/>
    </row>
    <row r="154" spans="1:16">
      <c r="A154" s="42" t="s">
        <v>99</v>
      </c>
      <c r="B154" s="42"/>
      <c r="C154" s="44"/>
      <c r="D154" s="42">
        <v>0</v>
      </c>
      <c r="E154" s="44"/>
      <c r="F154" s="44"/>
      <c r="G154" s="44"/>
      <c r="H154" s="44"/>
      <c r="I154" s="44"/>
      <c r="J154" s="44"/>
      <c r="K154" s="43"/>
      <c r="L154" s="44"/>
      <c r="M154" s="42"/>
      <c r="N154" s="44"/>
      <c r="O154" s="44"/>
      <c r="P154" s="44"/>
    </row>
    <row r="155" spans="1:16">
      <c r="A155" s="42" t="s">
        <v>100</v>
      </c>
      <c r="B155" s="42"/>
      <c r="C155" s="44"/>
      <c r="D155" s="42">
        <v>0</v>
      </c>
      <c r="E155" s="44"/>
      <c r="F155" s="44"/>
      <c r="G155" s="44"/>
      <c r="H155" s="44"/>
      <c r="I155" s="44"/>
      <c r="J155" s="44"/>
      <c r="K155" s="43"/>
      <c r="L155" s="44"/>
      <c r="M155" s="42"/>
      <c r="N155" s="44"/>
      <c r="O155" s="44"/>
      <c r="P155" s="44"/>
    </row>
    <row r="156" spans="1:16">
      <c r="A156" s="42" t="s">
        <v>101</v>
      </c>
      <c r="B156" s="42">
        <f>ต.สารจิตร!B66</f>
        <v>3</v>
      </c>
      <c r="C156" s="42">
        <f>ต.สารจิตร!C66</f>
        <v>7</v>
      </c>
      <c r="D156" s="42">
        <f>ต.แม่สำ!D458</f>
        <v>0</v>
      </c>
      <c r="E156" s="42">
        <f>ต.สารจิตร!E66</f>
        <v>0</v>
      </c>
      <c r="F156" s="42">
        <f>ต.สารจิตร!F66</f>
        <v>7</v>
      </c>
      <c r="G156" s="42">
        <f>ต.สารจิตร!G66</f>
        <v>0</v>
      </c>
      <c r="H156" s="42">
        <f>ต.สารจิตร!H66</f>
        <v>0</v>
      </c>
      <c r="I156" s="42">
        <f>ต.สารจิตร!I66</f>
        <v>0</v>
      </c>
      <c r="J156" s="42">
        <f>ต.สารจิตร!J66</f>
        <v>0</v>
      </c>
      <c r="K156" s="42">
        <f>ต.สารจิตร!K66</f>
        <v>7</v>
      </c>
      <c r="L156" s="42">
        <f>ต.สารจิตร!L66</f>
        <v>0</v>
      </c>
      <c r="M156" s="42">
        <f>ต.สารจิตร!M66</f>
        <v>0</v>
      </c>
      <c r="N156" s="42">
        <f>ต.สารจิตร!N66</f>
        <v>0</v>
      </c>
      <c r="O156" s="42" t="e">
        <f>ต.สารจิตร!O66</f>
        <v>#DIV/0!</v>
      </c>
      <c r="P156" s="42">
        <f>ต.สารจิตร!P66</f>
        <v>0</v>
      </c>
    </row>
    <row r="157" spans="1:16">
      <c r="A157" s="50" t="s">
        <v>23</v>
      </c>
      <c r="B157" s="51">
        <f>SUM(B147:B156)</f>
        <v>4</v>
      </c>
      <c r="C157" s="51">
        <f t="shared" ref="C157:P157" si="6">SUM(C147:C156)</f>
        <v>9</v>
      </c>
      <c r="D157" s="51">
        <f t="shared" si="6"/>
        <v>0</v>
      </c>
      <c r="E157" s="51">
        <f t="shared" si="6"/>
        <v>0</v>
      </c>
      <c r="F157" s="51">
        <f t="shared" si="6"/>
        <v>9</v>
      </c>
      <c r="G157" s="51">
        <f t="shared" si="6"/>
        <v>0</v>
      </c>
      <c r="H157" s="51">
        <f t="shared" si="6"/>
        <v>0</v>
      </c>
      <c r="I157" s="51">
        <f t="shared" si="6"/>
        <v>0</v>
      </c>
      <c r="J157" s="51">
        <f t="shared" si="6"/>
        <v>0</v>
      </c>
      <c r="K157" s="51">
        <f t="shared" si="6"/>
        <v>9</v>
      </c>
      <c r="L157" s="51">
        <f t="shared" si="6"/>
        <v>0</v>
      </c>
      <c r="M157" s="51">
        <f t="shared" si="6"/>
        <v>0</v>
      </c>
      <c r="N157" s="51">
        <f t="shared" si="6"/>
        <v>0</v>
      </c>
      <c r="O157" s="51" t="e">
        <f t="shared" si="6"/>
        <v>#DIV/0!</v>
      </c>
      <c r="P157" s="51">
        <f t="shared" si="6"/>
        <v>0</v>
      </c>
    </row>
    <row r="158" spans="1:16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41"/>
      <c r="L158" s="39"/>
      <c r="M158" s="39"/>
      <c r="N158" s="39"/>
      <c r="O158" s="39"/>
      <c r="P158" s="39"/>
    </row>
    <row r="159" spans="1:16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41"/>
      <c r="L159" s="39"/>
      <c r="M159" s="39"/>
      <c r="N159" s="39"/>
      <c r="O159" s="39"/>
      <c r="P159" s="39"/>
    </row>
    <row r="160" spans="1:16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41"/>
      <c r="L160" s="39"/>
      <c r="M160" s="39"/>
      <c r="N160" s="39"/>
      <c r="O160" s="39"/>
      <c r="P160" s="39"/>
    </row>
    <row r="161" spans="1:16">
      <c r="A161" s="161" t="s">
        <v>118</v>
      </c>
      <c r="B161" s="161"/>
      <c r="C161" s="161"/>
      <c r="D161" s="161"/>
      <c r="E161" s="161"/>
      <c r="F161" s="161"/>
      <c r="G161" s="161"/>
      <c r="H161" s="161"/>
      <c r="I161" s="161"/>
      <c r="J161" s="161"/>
      <c r="K161" s="161"/>
      <c r="L161" s="161"/>
      <c r="M161" s="161"/>
      <c r="N161" s="161"/>
      <c r="O161" s="161"/>
      <c r="P161" s="161"/>
    </row>
    <row r="162" spans="1:16">
      <c r="A162" s="161" t="str">
        <f>A2</f>
        <v xml:space="preserve"> ประจำเดือน มีนาคม 2569</v>
      </c>
      <c r="B162" s="161"/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61"/>
    </row>
    <row r="163" spans="1:16">
      <c r="A163" s="161" t="s">
        <v>90</v>
      </c>
      <c r="B163" s="161"/>
      <c r="C163" s="161"/>
      <c r="D163" s="161"/>
      <c r="E163" s="161"/>
      <c r="F163" s="161"/>
      <c r="G163" s="161"/>
      <c r="H163" s="161"/>
      <c r="I163" s="161"/>
      <c r="J163" s="161"/>
      <c r="K163" s="161"/>
      <c r="L163" s="161"/>
      <c r="M163" s="161"/>
      <c r="N163" s="161"/>
      <c r="O163" s="161"/>
      <c r="P163" s="161"/>
    </row>
    <row r="164" spans="1:16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41"/>
      <c r="L164" s="39"/>
      <c r="M164" s="39"/>
      <c r="N164" s="39"/>
      <c r="O164" s="39"/>
      <c r="P164" s="39"/>
    </row>
    <row r="165" spans="1:16">
      <c r="A165" s="183" t="s">
        <v>5</v>
      </c>
      <c r="B165" s="184" t="s">
        <v>20</v>
      </c>
      <c r="C165" s="185" t="s">
        <v>40</v>
      </c>
      <c r="D165" s="186"/>
      <c r="E165" s="186"/>
      <c r="F165" s="187"/>
      <c r="G165" s="185" t="s">
        <v>41</v>
      </c>
      <c r="H165" s="186"/>
      <c r="I165" s="186"/>
      <c r="J165" s="187"/>
      <c r="K165" s="188" t="s">
        <v>42</v>
      </c>
      <c r="L165" s="191" t="s">
        <v>43</v>
      </c>
      <c r="M165" s="194" t="s">
        <v>44</v>
      </c>
      <c r="N165" s="191" t="s">
        <v>45</v>
      </c>
      <c r="O165" s="191" t="s">
        <v>46</v>
      </c>
      <c r="P165" s="197" t="s">
        <v>21</v>
      </c>
    </row>
    <row r="166" spans="1:16">
      <c r="A166" s="183"/>
      <c r="B166" s="184"/>
      <c r="C166" s="191" t="s">
        <v>47</v>
      </c>
      <c r="D166" s="191" t="s">
        <v>48</v>
      </c>
      <c r="E166" s="191" t="s">
        <v>49</v>
      </c>
      <c r="F166" s="191" t="s">
        <v>50</v>
      </c>
      <c r="G166" s="191" t="s">
        <v>51</v>
      </c>
      <c r="H166" s="191" t="s">
        <v>52</v>
      </c>
      <c r="I166" s="191" t="s">
        <v>49</v>
      </c>
      <c r="J166" s="191" t="s">
        <v>53</v>
      </c>
      <c r="K166" s="189"/>
      <c r="L166" s="192"/>
      <c r="M166" s="195"/>
      <c r="N166" s="192"/>
      <c r="O166" s="192"/>
      <c r="P166" s="198"/>
    </row>
    <row r="167" spans="1:16">
      <c r="A167" s="183"/>
      <c r="B167" s="184"/>
      <c r="C167" s="192"/>
      <c r="D167" s="192"/>
      <c r="E167" s="192"/>
      <c r="F167" s="192"/>
      <c r="G167" s="192"/>
      <c r="H167" s="192"/>
      <c r="I167" s="192"/>
      <c r="J167" s="192"/>
      <c r="K167" s="189"/>
      <c r="L167" s="192"/>
      <c r="M167" s="195"/>
      <c r="N167" s="192"/>
      <c r="O167" s="192"/>
      <c r="P167" s="198"/>
    </row>
    <row r="168" spans="1:16">
      <c r="A168" s="183"/>
      <c r="B168" s="184"/>
      <c r="C168" s="193"/>
      <c r="D168" s="193"/>
      <c r="E168" s="193"/>
      <c r="F168" s="193"/>
      <c r="G168" s="193"/>
      <c r="H168" s="193"/>
      <c r="I168" s="193"/>
      <c r="J168" s="193"/>
      <c r="K168" s="190"/>
      <c r="L168" s="193"/>
      <c r="M168" s="196"/>
      <c r="N168" s="193"/>
      <c r="O168" s="193"/>
      <c r="P168" s="199"/>
    </row>
    <row r="169" spans="1:16">
      <c r="A169" s="42" t="s">
        <v>91</v>
      </c>
      <c r="B169" s="42"/>
      <c r="C169" s="44"/>
      <c r="D169" s="44"/>
      <c r="E169" s="44"/>
      <c r="F169" s="44"/>
      <c r="G169" s="44"/>
      <c r="H169" s="44"/>
      <c r="I169" s="44"/>
      <c r="J169" s="44"/>
      <c r="K169" s="43"/>
      <c r="L169" s="44"/>
      <c r="M169" s="42"/>
      <c r="N169" s="44"/>
      <c r="O169" s="44"/>
      <c r="P169" s="44"/>
    </row>
    <row r="170" spans="1:16">
      <c r="A170" s="42" t="s">
        <v>92</v>
      </c>
      <c r="B170" s="42"/>
      <c r="C170" s="44"/>
      <c r="D170" s="44"/>
      <c r="E170" s="44"/>
      <c r="F170" s="44"/>
      <c r="G170" s="44"/>
      <c r="H170" s="44"/>
      <c r="I170" s="44"/>
      <c r="J170" s="44"/>
      <c r="K170" s="43"/>
      <c r="L170" s="44"/>
      <c r="M170" s="42"/>
      <c r="N170" s="42"/>
      <c r="O170" s="42"/>
      <c r="P170" s="42"/>
    </row>
    <row r="171" spans="1:16">
      <c r="A171" s="42" t="s">
        <v>93</v>
      </c>
      <c r="B171" s="42"/>
      <c r="C171" s="44"/>
      <c r="D171" s="44"/>
      <c r="E171" s="44"/>
      <c r="F171" s="44"/>
      <c r="G171" s="44"/>
      <c r="H171" s="44"/>
      <c r="I171" s="44"/>
      <c r="J171" s="44"/>
      <c r="K171" s="43"/>
      <c r="L171" s="44"/>
      <c r="M171" s="42"/>
      <c r="N171" s="42"/>
      <c r="O171" s="42"/>
      <c r="P171" s="42"/>
    </row>
    <row r="172" spans="1:16">
      <c r="A172" s="42" t="s">
        <v>94</v>
      </c>
      <c r="B172" s="42"/>
      <c r="C172" s="44"/>
      <c r="D172" s="44"/>
      <c r="E172" s="44"/>
      <c r="F172" s="44"/>
      <c r="G172" s="44"/>
      <c r="H172" s="44"/>
      <c r="I172" s="44"/>
      <c r="J172" s="44"/>
      <c r="K172" s="43"/>
      <c r="L172" s="44"/>
      <c r="M172" s="42"/>
      <c r="N172" s="42"/>
      <c r="O172" s="42"/>
      <c r="P172" s="42"/>
    </row>
    <row r="173" spans="1:16">
      <c r="A173" s="42" t="s">
        <v>95</v>
      </c>
      <c r="B173" s="42"/>
      <c r="C173" s="44"/>
      <c r="D173" s="44"/>
      <c r="E173" s="44"/>
      <c r="F173" s="44"/>
      <c r="G173" s="44"/>
      <c r="H173" s="44"/>
      <c r="I173" s="44"/>
      <c r="J173" s="44"/>
      <c r="K173" s="43"/>
      <c r="L173" s="44"/>
      <c r="M173" s="42"/>
      <c r="N173" s="42"/>
      <c r="O173" s="42"/>
      <c r="P173" s="42"/>
    </row>
    <row r="174" spans="1:16">
      <c r="A174" s="42" t="s">
        <v>96</v>
      </c>
      <c r="B174" s="42"/>
      <c r="C174" s="44"/>
      <c r="D174" s="44"/>
      <c r="E174" s="44"/>
      <c r="F174" s="44"/>
      <c r="G174" s="44"/>
      <c r="H174" s="44"/>
      <c r="I174" s="44"/>
      <c r="J174" s="44"/>
      <c r="K174" s="43"/>
      <c r="L174" s="44"/>
      <c r="M174" s="42"/>
      <c r="N174" s="42"/>
      <c r="O174" s="42"/>
      <c r="P174" s="42"/>
    </row>
    <row r="175" spans="1:16">
      <c r="A175" s="42" t="s">
        <v>97</v>
      </c>
      <c r="B175" s="42"/>
      <c r="C175" s="44"/>
      <c r="D175" s="44"/>
      <c r="E175" s="44"/>
      <c r="F175" s="44"/>
      <c r="G175" s="44"/>
      <c r="H175" s="44"/>
      <c r="I175" s="44"/>
      <c r="J175" s="44"/>
      <c r="K175" s="43"/>
      <c r="L175" s="44"/>
      <c r="M175" s="42"/>
      <c r="N175" s="42"/>
      <c r="O175" s="42"/>
      <c r="P175" s="42"/>
    </row>
    <row r="176" spans="1:16">
      <c r="A176" s="42" t="s">
        <v>98</v>
      </c>
      <c r="B176" s="42"/>
      <c r="C176" s="44"/>
      <c r="D176" s="44"/>
      <c r="E176" s="44"/>
      <c r="F176" s="44"/>
      <c r="G176" s="44"/>
      <c r="H176" s="44"/>
      <c r="I176" s="44"/>
      <c r="J176" s="44"/>
      <c r="K176" s="43"/>
      <c r="L176" s="44"/>
      <c r="M176" s="42"/>
      <c r="N176" s="42"/>
      <c r="O176" s="42"/>
      <c r="P176" s="42"/>
    </row>
    <row r="177" spans="1:16">
      <c r="A177" s="42" t="s">
        <v>99</v>
      </c>
      <c r="B177" s="42"/>
      <c r="C177" s="44"/>
      <c r="D177" s="44"/>
      <c r="E177" s="44"/>
      <c r="F177" s="44"/>
      <c r="G177" s="44"/>
      <c r="H177" s="44"/>
      <c r="I177" s="44"/>
      <c r="J177" s="44"/>
      <c r="K177" s="43"/>
      <c r="L177" s="44"/>
      <c r="M177" s="42"/>
      <c r="N177" s="44"/>
      <c r="O177" s="44"/>
      <c r="P177" s="44"/>
    </row>
    <row r="178" spans="1:16">
      <c r="A178" s="42" t="s">
        <v>100</v>
      </c>
      <c r="B178" s="42"/>
      <c r="C178" s="44"/>
      <c r="D178" s="44"/>
      <c r="E178" s="44"/>
      <c r="F178" s="44"/>
      <c r="G178" s="44"/>
      <c r="H178" s="44"/>
      <c r="I178" s="44"/>
      <c r="J178" s="44"/>
      <c r="K178" s="43"/>
      <c r="L178" s="44"/>
      <c r="M178" s="42"/>
      <c r="N178" s="44"/>
      <c r="O178" s="44"/>
      <c r="P178" s="44"/>
    </row>
    <row r="179" spans="1:16">
      <c r="A179" s="42" t="s">
        <v>101</v>
      </c>
      <c r="B179" s="42">
        <f>ต.สารจิตร!B90</f>
        <v>3</v>
      </c>
      <c r="C179" s="42">
        <f>ต.สารจิตร!C90</f>
        <v>8</v>
      </c>
      <c r="D179" s="42">
        <f>ต.สารจิตร!D90</f>
        <v>0</v>
      </c>
      <c r="E179" s="42">
        <f>ต.สารจิตร!E90</f>
        <v>0</v>
      </c>
      <c r="F179" s="42">
        <f>ต.สารจิตร!F90</f>
        <v>8</v>
      </c>
      <c r="G179" s="42">
        <f>ต.สารจิตร!G90</f>
        <v>0</v>
      </c>
      <c r="H179" s="42">
        <f>ต.สารจิตร!H90</f>
        <v>0</v>
      </c>
      <c r="I179" s="42">
        <f>ต.สารจิตร!I90</f>
        <v>0</v>
      </c>
      <c r="J179" s="42">
        <f>ต.สารจิตร!J90</f>
        <v>0</v>
      </c>
      <c r="K179" s="43">
        <f>ต.สารจิตร!K90</f>
        <v>8</v>
      </c>
      <c r="L179" s="42">
        <f>ต.สารจิตร!L90</f>
        <v>0</v>
      </c>
      <c r="M179" s="42">
        <f>ต.สารจิตร!M90</f>
        <v>0</v>
      </c>
      <c r="N179" s="42">
        <f>ต.สารจิตร!N90</f>
        <v>0</v>
      </c>
      <c r="O179" s="42" t="e">
        <f>ต.สารจิตร!O90</f>
        <v>#DIV/0!</v>
      </c>
      <c r="P179" s="42">
        <f>ต.สารจิตร!P90</f>
        <v>0</v>
      </c>
    </row>
    <row r="180" spans="1:16">
      <c r="A180" s="50" t="s">
        <v>23</v>
      </c>
      <c r="B180" s="51">
        <f t="shared" ref="B180:P180" si="7">SUM(B179)</f>
        <v>3</v>
      </c>
      <c r="C180" s="52">
        <f t="shared" si="7"/>
        <v>8</v>
      </c>
      <c r="D180" s="52">
        <f t="shared" si="7"/>
        <v>0</v>
      </c>
      <c r="E180" s="52">
        <f t="shared" si="7"/>
        <v>0</v>
      </c>
      <c r="F180" s="52">
        <f t="shared" si="7"/>
        <v>8</v>
      </c>
      <c r="G180" s="52">
        <f t="shared" si="7"/>
        <v>0</v>
      </c>
      <c r="H180" s="52">
        <f t="shared" si="7"/>
        <v>0</v>
      </c>
      <c r="I180" s="52">
        <f t="shared" si="7"/>
        <v>0</v>
      </c>
      <c r="J180" s="52">
        <f t="shared" si="7"/>
        <v>0</v>
      </c>
      <c r="K180" s="53">
        <f t="shared" si="7"/>
        <v>8</v>
      </c>
      <c r="L180" s="52">
        <f t="shared" si="7"/>
        <v>0</v>
      </c>
      <c r="M180" s="51">
        <f t="shared" si="7"/>
        <v>0</v>
      </c>
      <c r="N180" s="52">
        <f t="shared" si="7"/>
        <v>0</v>
      </c>
      <c r="O180" s="52" t="e">
        <f t="shared" si="7"/>
        <v>#DIV/0!</v>
      </c>
      <c r="P180" s="52">
        <f t="shared" si="7"/>
        <v>0</v>
      </c>
    </row>
    <row r="181" spans="1:16" s="3" customFormat="1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9"/>
      <c r="L181" s="67"/>
      <c r="M181" s="67"/>
      <c r="N181" s="67"/>
      <c r="O181" s="67"/>
      <c r="P181" s="67"/>
    </row>
    <row r="182" spans="1:16" s="3" customFormat="1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9"/>
      <c r="L182" s="67"/>
      <c r="M182" s="67"/>
      <c r="N182" s="67"/>
      <c r="O182" s="67"/>
      <c r="P182" s="67"/>
    </row>
    <row r="183" spans="1:16" s="3" customFormat="1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9"/>
      <c r="L183" s="67"/>
      <c r="M183" s="67"/>
      <c r="N183" s="67"/>
      <c r="O183" s="67"/>
      <c r="P183" s="67"/>
    </row>
    <row r="184" spans="1:16">
      <c r="A184" s="161" t="s">
        <v>118</v>
      </c>
      <c r="B184" s="161"/>
      <c r="C184" s="161"/>
      <c r="D184" s="161"/>
      <c r="E184" s="161"/>
      <c r="F184" s="161"/>
      <c r="G184" s="161"/>
      <c r="H184" s="161"/>
      <c r="I184" s="161"/>
      <c r="J184" s="161"/>
      <c r="K184" s="161"/>
      <c r="L184" s="161"/>
      <c r="M184" s="161"/>
      <c r="N184" s="161"/>
      <c r="O184" s="161"/>
      <c r="P184" s="161"/>
    </row>
    <row r="185" spans="1:16">
      <c r="A185" s="161" t="str">
        <f>A2</f>
        <v xml:space="preserve"> ประจำเดือน มีนาคม 2569</v>
      </c>
      <c r="B185" s="161"/>
      <c r="C185" s="161"/>
      <c r="D185" s="161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  <c r="O185" s="161"/>
      <c r="P185" s="161"/>
    </row>
    <row r="186" spans="1:16">
      <c r="A186" s="161" t="s">
        <v>90</v>
      </c>
      <c r="B186" s="161"/>
      <c r="C186" s="161"/>
      <c r="D186" s="161"/>
      <c r="E186" s="161"/>
      <c r="F186" s="161"/>
      <c r="G186" s="161"/>
      <c r="H186" s="161"/>
      <c r="I186" s="161"/>
      <c r="J186" s="161"/>
      <c r="K186" s="161"/>
      <c r="L186" s="161"/>
      <c r="M186" s="161"/>
      <c r="N186" s="161"/>
      <c r="O186" s="161"/>
      <c r="P186" s="161"/>
    </row>
    <row r="187" spans="1:16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41"/>
      <c r="L187" s="39"/>
      <c r="M187" s="39"/>
      <c r="N187" s="39"/>
      <c r="O187" s="39"/>
      <c r="P187" s="39"/>
    </row>
    <row r="188" spans="1:16">
      <c r="A188" s="183" t="s">
        <v>6</v>
      </c>
      <c r="B188" s="184" t="s">
        <v>20</v>
      </c>
      <c r="C188" s="185" t="s">
        <v>40</v>
      </c>
      <c r="D188" s="186"/>
      <c r="E188" s="186"/>
      <c r="F188" s="187"/>
      <c r="G188" s="185" t="s">
        <v>41</v>
      </c>
      <c r="H188" s="186"/>
      <c r="I188" s="186"/>
      <c r="J188" s="187"/>
      <c r="K188" s="188" t="s">
        <v>42</v>
      </c>
      <c r="L188" s="191" t="s">
        <v>43</v>
      </c>
      <c r="M188" s="194" t="s">
        <v>44</v>
      </c>
      <c r="N188" s="191" t="s">
        <v>45</v>
      </c>
      <c r="O188" s="191" t="s">
        <v>46</v>
      </c>
      <c r="P188" s="197" t="s">
        <v>21</v>
      </c>
    </row>
    <row r="189" spans="1:16">
      <c r="A189" s="183"/>
      <c r="B189" s="184"/>
      <c r="C189" s="191" t="s">
        <v>47</v>
      </c>
      <c r="D189" s="191" t="s">
        <v>48</v>
      </c>
      <c r="E189" s="191" t="s">
        <v>49</v>
      </c>
      <c r="F189" s="191" t="s">
        <v>50</v>
      </c>
      <c r="G189" s="191" t="s">
        <v>51</v>
      </c>
      <c r="H189" s="191" t="s">
        <v>52</v>
      </c>
      <c r="I189" s="201" t="s">
        <v>49</v>
      </c>
      <c r="J189" s="191" t="s">
        <v>53</v>
      </c>
      <c r="K189" s="189"/>
      <c r="L189" s="192"/>
      <c r="M189" s="195"/>
      <c r="N189" s="192"/>
      <c r="O189" s="192"/>
      <c r="P189" s="198"/>
    </row>
    <row r="190" spans="1:16">
      <c r="A190" s="183"/>
      <c r="B190" s="184"/>
      <c r="C190" s="192"/>
      <c r="D190" s="192"/>
      <c r="E190" s="192"/>
      <c r="F190" s="192"/>
      <c r="G190" s="192"/>
      <c r="H190" s="192"/>
      <c r="I190" s="202"/>
      <c r="J190" s="192"/>
      <c r="K190" s="189"/>
      <c r="L190" s="192"/>
      <c r="M190" s="195"/>
      <c r="N190" s="192"/>
      <c r="O190" s="192"/>
      <c r="P190" s="198"/>
    </row>
    <row r="191" spans="1:16">
      <c r="A191" s="183"/>
      <c r="B191" s="184"/>
      <c r="C191" s="193"/>
      <c r="D191" s="193"/>
      <c r="E191" s="193"/>
      <c r="F191" s="193"/>
      <c r="G191" s="193"/>
      <c r="H191" s="193"/>
      <c r="I191" s="203"/>
      <c r="J191" s="193"/>
      <c r="K191" s="190"/>
      <c r="L191" s="193"/>
      <c r="M191" s="196"/>
      <c r="N191" s="193"/>
      <c r="O191" s="193"/>
      <c r="P191" s="199"/>
    </row>
    <row r="192" spans="1:16">
      <c r="A192" s="47" t="s">
        <v>91</v>
      </c>
      <c r="B192" s="47">
        <f>ต.แม่สิน!B158</f>
        <v>684</v>
      </c>
      <c r="C192" s="47">
        <f>ต.แม่สิน!C158</f>
        <v>1113</v>
      </c>
      <c r="D192" s="47">
        <f>ต.แม่สิน!D158</f>
        <v>0</v>
      </c>
      <c r="E192" s="47">
        <f>ต.แม่สิน!E158</f>
        <v>0</v>
      </c>
      <c r="F192" s="47">
        <f>ต.แม่สิน!F158</f>
        <v>1113</v>
      </c>
      <c r="G192" s="70">
        <f>ต.แม่สิน!G158</f>
        <v>1367.25</v>
      </c>
      <c r="H192" s="47">
        <f>ต.แม่สิน!H158</f>
        <v>0</v>
      </c>
      <c r="I192" s="47">
        <f>ต.แม่สิน!I158</f>
        <v>0</v>
      </c>
      <c r="J192" s="47">
        <f>ต.แม่สิน!J158</f>
        <v>1367.25</v>
      </c>
      <c r="K192" s="47">
        <f>ต.แม่สิน!K158</f>
        <v>2480.25</v>
      </c>
      <c r="L192" s="47">
        <f>ต.แม่สิน!L158</f>
        <v>599</v>
      </c>
      <c r="M192" s="47" t="str">
        <f>ต.แม่สิน!M158</f>
        <v>ผลสด</v>
      </c>
      <c r="N192" s="48">
        <f>ต.แม่สิน!N158</f>
        <v>299400</v>
      </c>
      <c r="O192" s="70">
        <f>ต.แม่สิน!O158</f>
        <v>499.83305509181969</v>
      </c>
      <c r="P192" s="70">
        <f>ต.แม่สิน!P158</f>
        <v>30</v>
      </c>
    </row>
    <row r="193" spans="1:16">
      <c r="A193" s="47" t="s">
        <v>92</v>
      </c>
      <c r="B193" s="47">
        <f>ต.แม่สำ!B491</f>
        <v>165</v>
      </c>
      <c r="C193" s="47">
        <f>ต.แม่สำ!C491</f>
        <v>475</v>
      </c>
      <c r="D193" s="47">
        <f>ต.แม่สำ!D491</f>
        <v>0</v>
      </c>
      <c r="E193" s="47">
        <f>ต.แม่สำ!E491</f>
        <v>0</v>
      </c>
      <c r="F193" s="47">
        <f>ต.แม่สำ!F491</f>
        <v>475</v>
      </c>
      <c r="G193" s="47">
        <f>ต.แม่สำ!G491</f>
        <v>130</v>
      </c>
      <c r="H193" s="47">
        <f>ต.แม่สำ!H491</f>
        <v>0</v>
      </c>
      <c r="I193" s="47">
        <f>ต.แม่สำ!I491</f>
        <v>0</v>
      </c>
      <c r="J193" s="47">
        <f>ต.แม่สำ!J491</f>
        <v>130</v>
      </c>
      <c r="K193" s="47">
        <f>ต.แม่สำ!K491</f>
        <v>605</v>
      </c>
      <c r="L193" s="47">
        <f>ต.แม่สำ!L491</f>
        <v>0</v>
      </c>
      <c r="M193" s="47" t="str">
        <f>ต.แม่สำ!M491</f>
        <v>ผลสด</v>
      </c>
      <c r="N193" s="70">
        <f>ต.แม่สำ!N491</f>
        <v>0</v>
      </c>
      <c r="O193" s="70" t="e">
        <f>ต.แม่สำ!O491</f>
        <v>#DIV/0!</v>
      </c>
      <c r="P193" s="70">
        <f>ต.แม่สำ!P491</f>
        <v>0</v>
      </c>
    </row>
    <row r="194" spans="1:16">
      <c r="A194" s="47" t="s">
        <v>93</v>
      </c>
      <c r="B194" s="47">
        <f>ต.ป่างิ้ว!B38</f>
        <v>8</v>
      </c>
      <c r="C194" s="47">
        <f>ต.ป่างิ้ว!C38</f>
        <v>7</v>
      </c>
      <c r="D194" s="47">
        <f>ต.ป่างิ้ว!D38</f>
        <v>0</v>
      </c>
      <c r="E194" s="47">
        <f>ต.ป่างิ้ว!E38</f>
        <v>0</v>
      </c>
      <c r="F194" s="47">
        <f>ต.ป่างิ้ว!F38</f>
        <v>7</v>
      </c>
      <c r="G194" s="42">
        <f>ต.ป่างิ้ว!G38</f>
        <v>15</v>
      </c>
      <c r="H194" s="42">
        <f>ต.ป่างิ้ว!H38</f>
        <v>0</v>
      </c>
      <c r="I194" s="42">
        <f>ต.ป่างิ้ว!I38</f>
        <v>0</v>
      </c>
      <c r="J194" s="42">
        <f>ต.ป่างิ้ว!J38</f>
        <v>15</v>
      </c>
      <c r="K194" s="43">
        <f>ต.ป่างิ้ว!K38</f>
        <v>22</v>
      </c>
      <c r="L194" s="42">
        <f>ต.ป่างิ้ว!L38</f>
        <v>15</v>
      </c>
      <c r="M194" s="42" t="str">
        <f>ต.ป่างิ้ว!M38</f>
        <v>ผลสด</v>
      </c>
      <c r="N194" s="44">
        <f>ต.ป่างิ้ว!N38</f>
        <v>15000</v>
      </c>
      <c r="O194" s="44">
        <f>ต.ป่างิ้ว!O38</f>
        <v>1000</v>
      </c>
      <c r="P194" s="44">
        <f>ต.ป่างิ้ว!P38</f>
        <v>30</v>
      </c>
    </row>
    <row r="195" spans="1:16">
      <c r="A195" s="47" t="s">
        <v>94</v>
      </c>
      <c r="B195" s="47">
        <f>ต.หาดเสี้ยว!B13</f>
        <v>15</v>
      </c>
      <c r="C195" s="47">
        <f>ต.หาดเสี้ยว!C13</f>
        <v>0</v>
      </c>
      <c r="D195" s="47">
        <f>ต.หาดเสี้ยว!D13</f>
        <v>0</v>
      </c>
      <c r="E195" s="47">
        <f>ต.หาดเสี้ยว!E13</f>
        <v>0</v>
      </c>
      <c r="F195" s="47">
        <f>ต.หาดเสี้ยว!F13</f>
        <v>0</v>
      </c>
      <c r="G195" s="47">
        <f>ต.หาดเสี้ยว!G13</f>
        <v>35</v>
      </c>
      <c r="H195" s="47">
        <f>ต.หาดเสี้ยว!H13</f>
        <v>0</v>
      </c>
      <c r="I195" s="47">
        <f>ต.หาดเสี้ยว!I13</f>
        <v>0</v>
      </c>
      <c r="J195" s="47">
        <f>ต.หาดเสี้ยว!J13</f>
        <v>35</v>
      </c>
      <c r="K195" s="47">
        <f>ต.หาดเสี้ยว!K13</f>
        <v>35</v>
      </c>
      <c r="L195" s="47">
        <f>ต.หาดเสี้ยว!L13</f>
        <v>0</v>
      </c>
      <c r="M195" s="47" t="str">
        <f>ต.หาดเสี้ยว!M13</f>
        <v>ผลสด</v>
      </c>
      <c r="N195" s="48">
        <f>ต.หาดเสี้ยว!N13</f>
        <v>0</v>
      </c>
      <c r="O195" s="48" t="e">
        <f>ต.หาดเสี้ยว!O13</f>
        <v>#DIV/0!</v>
      </c>
      <c r="P195" s="48">
        <f>ต.หาดเสี้ยว!P13</f>
        <v>0</v>
      </c>
    </row>
    <row r="196" spans="1:16">
      <c r="A196" s="47" t="s">
        <v>95</v>
      </c>
      <c r="B196" s="47">
        <f>ต.บ้านตึก!B85</f>
        <v>124</v>
      </c>
      <c r="C196" s="47">
        <f>ต.บ้านตึก!C85</f>
        <v>660</v>
      </c>
      <c r="D196" s="47">
        <f>ต.บ้านตึก!D85</f>
        <v>0</v>
      </c>
      <c r="E196" s="47">
        <f>ต.บ้านตึก!E85</f>
        <v>0</v>
      </c>
      <c r="F196" s="47">
        <f>ต.บ้านตึก!F85</f>
        <v>660</v>
      </c>
      <c r="G196" s="42">
        <f>ต.บ้านตึก!G85</f>
        <v>153</v>
      </c>
      <c r="H196" s="42">
        <f>ต.บ้านตึก!H85</f>
        <v>0</v>
      </c>
      <c r="I196" s="42">
        <f>ต.บ้านตึก!I85</f>
        <v>0</v>
      </c>
      <c r="J196" s="42">
        <f>ต.บ้านตึก!J85</f>
        <v>153</v>
      </c>
      <c r="K196" s="43">
        <f>ต.บ้านตึก!K85</f>
        <v>813</v>
      </c>
      <c r="L196" s="47">
        <f>ต.บ้านตึก!L85</f>
        <v>40</v>
      </c>
      <c r="M196" s="42" t="str">
        <f>ต.บ้านตึก!M85</f>
        <v>ผลสด</v>
      </c>
      <c r="N196" s="44">
        <f>ต.บ้านตึก!N85</f>
        <v>20000</v>
      </c>
      <c r="O196" s="44">
        <f>ต.บ้านตึก!O85</f>
        <v>500</v>
      </c>
      <c r="P196" s="44">
        <f>ต.บ้านตึก!P85</f>
        <v>15</v>
      </c>
    </row>
    <row r="197" spans="1:16">
      <c r="A197" s="42" t="s">
        <v>96</v>
      </c>
      <c r="B197" s="42">
        <f>ต.หนองอ้อ!B47</f>
        <v>16</v>
      </c>
      <c r="C197" s="42">
        <f>ต.หนองอ้อ!C47</f>
        <v>26</v>
      </c>
      <c r="D197" s="42">
        <f>ต.หนองอ้อ!D47</f>
        <v>0</v>
      </c>
      <c r="E197" s="42">
        <f>ต.หนองอ้อ!E47</f>
        <v>0</v>
      </c>
      <c r="F197" s="42">
        <f>ต.หนองอ้อ!F47</f>
        <v>26</v>
      </c>
      <c r="G197" s="42">
        <f>ต.หนองอ้อ!G47</f>
        <v>12</v>
      </c>
      <c r="H197" s="42">
        <f>ต.หนองอ้อ!H47</f>
        <v>0</v>
      </c>
      <c r="I197" s="42">
        <f>ต.หนองอ้อ!I47</f>
        <v>0</v>
      </c>
      <c r="J197" s="42">
        <f>ต.หนองอ้อ!J47</f>
        <v>12</v>
      </c>
      <c r="K197" s="43">
        <f>ต.หนองอ้อ!K47</f>
        <v>38</v>
      </c>
      <c r="L197" s="42">
        <f>ต.หนองอ้อ!L47</f>
        <v>0</v>
      </c>
      <c r="M197" s="42" t="str">
        <f>ต.หนองอ้อ!M47</f>
        <v>ผลสด</v>
      </c>
      <c r="N197" s="44">
        <f>ต.หนองอ้อ!N47</f>
        <v>0</v>
      </c>
      <c r="O197" s="44" t="e">
        <f>ต.หนองอ้อ!O47</f>
        <v>#DIV/0!</v>
      </c>
      <c r="P197" s="44">
        <f>ต.หนองอ้อ!P47</f>
        <v>0</v>
      </c>
    </row>
    <row r="198" spans="1:16">
      <c r="A198" s="42" t="s">
        <v>97</v>
      </c>
      <c r="B198" s="42">
        <f>ต.ดงคู่!B62</f>
        <v>16</v>
      </c>
      <c r="C198" s="42">
        <f>ต.ดงคู่!C62</f>
        <v>4</v>
      </c>
      <c r="D198" s="42">
        <f>ต.ดงคู่!D62</f>
        <v>0</v>
      </c>
      <c r="E198" s="42">
        <f>ต.ดงคู่!E62</f>
        <v>0</v>
      </c>
      <c r="F198" s="42">
        <f>ต.ดงคู่!F62</f>
        <v>4</v>
      </c>
      <c r="G198" s="42">
        <f>ต.ดงคู่!G62</f>
        <v>23</v>
      </c>
      <c r="H198" s="42">
        <f>ต.ดงคู่!H62</f>
        <v>0</v>
      </c>
      <c r="I198" s="42">
        <f>ต.ดงคู่!I62</f>
        <v>0</v>
      </c>
      <c r="J198" s="42">
        <f>ต.ดงคู่!J62</f>
        <v>23</v>
      </c>
      <c r="K198" s="43">
        <f>ต.ดงคู่!K62</f>
        <v>27</v>
      </c>
      <c r="L198" s="42">
        <f>ต.ดงคู่!L62</f>
        <v>0</v>
      </c>
      <c r="M198" s="42" t="str">
        <f>ต.ดงคู่!M62</f>
        <v>ผลสด</v>
      </c>
      <c r="N198" s="44">
        <f>ต.ดงคู่!N62</f>
        <v>0</v>
      </c>
      <c r="O198" s="44" t="e">
        <f>ต.ดงคู่!O62</f>
        <v>#DIV/0!</v>
      </c>
      <c r="P198" s="44">
        <f>ต.ดงคู่!P62</f>
        <v>0</v>
      </c>
    </row>
    <row r="199" spans="1:16">
      <c r="A199" s="42" t="s">
        <v>98</v>
      </c>
      <c r="B199" s="42">
        <f>ต.บ้านแก่ง!B420</f>
        <v>48</v>
      </c>
      <c r="C199" s="42">
        <f>ต.บ้านแก่ง!C420</f>
        <v>128</v>
      </c>
      <c r="D199" s="42">
        <f>ต.บ้านแก่ง!D420</f>
        <v>0</v>
      </c>
      <c r="E199" s="42">
        <f>ต.บ้านแก่ง!E420</f>
        <v>0</v>
      </c>
      <c r="F199" s="42">
        <f>ต.บ้านแก่ง!F420</f>
        <v>128</v>
      </c>
      <c r="G199" s="42">
        <f>ต.บ้านแก่ง!G420</f>
        <v>30</v>
      </c>
      <c r="H199" s="42">
        <f>ต.บ้านแก่ง!H420</f>
        <v>0</v>
      </c>
      <c r="I199" s="42">
        <f>ต.บ้านแก่ง!I420</f>
        <v>0</v>
      </c>
      <c r="J199" s="42">
        <f>ต.บ้านแก่ง!J420</f>
        <v>30</v>
      </c>
      <c r="K199" s="42">
        <f>ต.บ้านแก่ง!K420</f>
        <v>158</v>
      </c>
      <c r="L199" s="42">
        <f>ต.บ้านแก่ง!L420</f>
        <v>0</v>
      </c>
      <c r="M199" s="42" t="s">
        <v>82</v>
      </c>
      <c r="N199" s="43">
        <f>ต.บ้านแก่ง!N420</f>
        <v>0</v>
      </c>
      <c r="O199" s="42" t="e">
        <f>ต.บ้านแก่ง!O420</f>
        <v>#DIV/0!</v>
      </c>
      <c r="P199" s="42">
        <f>ต.บ้านแก่ง!P420</f>
        <v>0</v>
      </c>
    </row>
    <row r="200" spans="1:16">
      <c r="A200" s="42" t="s">
        <v>99</v>
      </c>
      <c r="B200" s="42">
        <f>ต.ศรีสัชฯ!B26</f>
        <v>10</v>
      </c>
      <c r="C200" s="42">
        <f>ต.ศรีสัชฯ!C26</f>
        <v>9</v>
      </c>
      <c r="D200" s="42">
        <f>ต.ศรีสัชฯ!D26</f>
        <v>0</v>
      </c>
      <c r="E200" s="42">
        <f>ต.ศรีสัชฯ!E26</f>
        <v>0</v>
      </c>
      <c r="F200" s="42">
        <f>ต.ศรีสัชฯ!F26</f>
        <v>9</v>
      </c>
      <c r="G200" s="42">
        <f>ต.ศรีสัชฯ!G26</f>
        <v>21</v>
      </c>
      <c r="H200" s="42">
        <f>ต.ศรีสัชฯ!H26</f>
        <v>0</v>
      </c>
      <c r="I200" s="42">
        <f>ต.ศรีสัชฯ!I26</f>
        <v>0</v>
      </c>
      <c r="J200" s="42">
        <f>ต.ศรีสัชฯ!J26</f>
        <v>21</v>
      </c>
      <c r="K200" s="42">
        <f>ต.ศรีสัชฯ!K26</f>
        <v>30</v>
      </c>
      <c r="L200" s="42">
        <f>ต.ศรีสัชฯ!L26</f>
        <v>0</v>
      </c>
      <c r="M200" s="42" t="str">
        <f>ต.ศรีสัชฯ!M26</f>
        <v>ผลสด</v>
      </c>
      <c r="N200" s="42">
        <f>ต.ศรีสัชฯ!N26</f>
        <v>0</v>
      </c>
      <c r="O200" s="42" t="e">
        <f>ต.ศรีสัชฯ!O26</f>
        <v>#DIV/0!</v>
      </c>
      <c r="P200" s="42">
        <f>ต.ศรีสัชฯ!P26</f>
        <v>0</v>
      </c>
    </row>
    <row r="201" spans="1:16">
      <c r="A201" s="42" t="s">
        <v>100</v>
      </c>
      <c r="B201" s="42"/>
      <c r="C201" s="44"/>
      <c r="D201" s="44"/>
      <c r="E201" s="44"/>
      <c r="F201" s="44"/>
      <c r="G201" s="44"/>
      <c r="H201" s="44"/>
      <c r="I201" s="44"/>
      <c r="J201" s="44"/>
      <c r="K201" s="43"/>
      <c r="L201" s="44"/>
      <c r="M201" s="42"/>
      <c r="N201" s="44"/>
      <c r="O201" s="44"/>
      <c r="P201" s="44"/>
    </row>
    <row r="202" spans="1:16">
      <c r="A202" s="42" t="s">
        <v>101</v>
      </c>
      <c r="B202" s="42">
        <f>ต.สารจิตร!B111</f>
        <v>3</v>
      </c>
      <c r="C202" s="42">
        <f>ต.สารจิตร!C111</f>
        <v>0</v>
      </c>
      <c r="D202" s="42">
        <f>ต.สารจิตร!D111</f>
        <v>0</v>
      </c>
      <c r="E202" s="42">
        <f>ต.สารจิตร!E111</f>
        <v>0</v>
      </c>
      <c r="F202" s="42">
        <f>ต.สารจิตร!F111</f>
        <v>0</v>
      </c>
      <c r="G202" s="42">
        <f>ต.สารจิตร!G111</f>
        <v>3</v>
      </c>
      <c r="H202" s="42">
        <f>ต.สารจิตร!H111</f>
        <v>0</v>
      </c>
      <c r="I202" s="42">
        <f>ต.สารจิตร!I111</f>
        <v>0</v>
      </c>
      <c r="J202" s="42">
        <f>ต.สารจิตร!J111</f>
        <v>3</v>
      </c>
      <c r="K202" s="43">
        <f>ต.สารจิตร!K111</f>
        <v>3</v>
      </c>
      <c r="L202" s="42">
        <f>ต.สารจิตร!L111</f>
        <v>0</v>
      </c>
      <c r="M202" s="42">
        <f>ต.สารจิตร!M111</f>
        <v>0</v>
      </c>
      <c r="N202" s="44">
        <f>ต.สารจิตร!N111</f>
        <v>0</v>
      </c>
      <c r="O202" s="44" t="e">
        <f>ต.สารจิตร!O111</f>
        <v>#DIV/0!</v>
      </c>
      <c r="P202" s="44">
        <f>ต.สารจิตร!P111</f>
        <v>0</v>
      </c>
    </row>
    <row r="203" spans="1:16">
      <c r="A203" s="50" t="s">
        <v>23</v>
      </c>
      <c r="B203" s="51">
        <f t="shared" ref="B203:N203" si="8">SUM(B192:B202)</f>
        <v>1089</v>
      </c>
      <c r="C203" s="52">
        <f t="shared" si="8"/>
        <v>2422</v>
      </c>
      <c r="D203" s="52">
        <f t="shared" si="8"/>
        <v>0</v>
      </c>
      <c r="E203" s="52">
        <f t="shared" si="8"/>
        <v>0</v>
      </c>
      <c r="F203" s="52">
        <f t="shared" si="8"/>
        <v>2422</v>
      </c>
      <c r="G203" s="52">
        <f t="shared" si="8"/>
        <v>1789.25</v>
      </c>
      <c r="H203" s="52">
        <f t="shared" si="8"/>
        <v>0</v>
      </c>
      <c r="I203" s="52">
        <f t="shared" si="8"/>
        <v>0</v>
      </c>
      <c r="J203" s="52">
        <f t="shared" si="8"/>
        <v>1789.25</v>
      </c>
      <c r="K203" s="53">
        <f t="shared" si="8"/>
        <v>4211.25</v>
      </c>
      <c r="L203" s="52">
        <f t="shared" si="8"/>
        <v>654</v>
      </c>
      <c r="M203" s="51" t="s">
        <v>82</v>
      </c>
      <c r="N203" s="52">
        <f t="shared" si="8"/>
        <v>334400</v>
      </c>
      <c r="O203" s="52">
        <f>N203/L203</f>
        <v>511.31498470948014</v>
      </c>
      <c r="P203" s="52">
        <f>SUM(P192:P202)/3</f>
        <v>25</v>
      </c>
    </row>
    <row r="204" spans="1:16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41"/>
      <c r="L204" s="39"/>
      <c r="M204" s="39"/>
      <c r="N204" s="39"/>
      <c r="O204" s="39"/>
      <c r="P204" s="39"/>
    </row>
    <row r="205" spans="1:16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41"/>
      <c r="L205" s="39"/>
      <c r="M205" s="39"/>
      <c r="N205" s="39"/>
      <c r="O205" s="39"/>
      <c r="P205" s="39"/>
    </row>
    <row r="206" spans="1:16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41"/>
      <c r="L206" s="39"/>
      <c r="M206" s="39"/>
      <c r="N206" s="39"/>
      <c r="O206" s="39"/>
      <c r="P206" s="39"/>
    </row>
    <row r="207" spans="1:16">
      <c r="A207" s="161" t="s">
        <v>118</v>
      </c>
      <c r="B207" s="161"/>
      <c r="C207" s="161"/>
      <c r="D207" s="161"/>
      <c r="E207" s="161"/>
      <c r="F207" s="161"/>
      <c r="G207" s="161"/>
      <c r="H207" s="161"/>
      <c r="I207" s="161"/>
      <c r="J207" s="161"/>
      <c r="K207" s="161"/>
      <c r="L207" s="161"/>
      <c r="M207" s="161"/>
      <c r="N207" s="161"/>
      <c r="O207" s="161"/>
      <c r="P207" s="161"/>
    </row>
    <row r="208" spans="1:16">
      <c r="A208" s="161" t="str">
        <f>A2</f>
        <v xml:space="preserve"> ประจำเดือน มีนาคม 2569</v>
      </c>
      <c r="B208" s="161"/>
      <c r="C208" s="161"/>
      <c r="D208" s="161"/>
      <c r="E208" s="161"/>
      <c r="F208" s="161"/>
      <c r="G208" s="161"/>
      <c r="H208" s="161"/>
      <c r="I208" s="161"/>
      <c r="J208" s="161"/>
      <c r="K208" s="161"/>
      <c r="L208" s="161"/>
      <c r="M208" s="161"/>
      <c r="N208" s="161"/>
      <c r="O208" s="161"/>
      <c r="P208" s="161"/>
    </row>
    <row r="209" spans="1:16">
      <c r="A209" s="161" t="s">
        <v>90</v>
      </c>
      <c r="B209" s="161"/>
      <c r="C209" s="161"/>
      <c r="D209" s="161"/>
      <c r="E209" s="161"/>
      <c r="F209" s="161"/>
      <c r="G209" s="161"/>
      <c r="H209" s="161"/>
      <c r="I209" s="161"/>
      <c r="J209" s="161"/>
      <c r="K209" s="161"/>
      <c r="L209" s="161"/>
      <c r="M209" s="161"/>
      <c r="N209" s="161"/>
      <c r="O209" s="161"/>
      <c r="P209" s="161"/>
    </row>
    <row r="210" spans="1:16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41"/>
      <c r="L210" s="39"/>
      <c r="M210" s="39"/>
      <c r="N210" s="39"/>
      <c r="O210" s="39"/>
      <c r="P210" s="39"/>
    </row>
    <row r="211" spans="1:16">
      <c r="A211" s="183" t="s">
        <v>7</v>
      </c>
      <c r="B211" s="184" t="s">
        <v>20</v>
      </c>
      <c r="C211" s="185" t="s">
        <v>40</v>
      </c>
      <c r="D211" s="186"/>
      <c r="E211" s="186"/>
      <c r="F211" s="187"/>
      <c r="G211" s="185" t="s">
        <v>41</v>
      </c>
      <c r="H211" s="186"/>
      <c r="I211" s="186"/>
      <c r="J211" s="187"/>
      <c r="K211" s="188" t="s">
        <v>42</v>
      </c>
      <c r="L211" s="191" t="s">
        <v>43</v>
      </c>
      <c r="M211" s="194" t="s">
        <v>44</v>
      </c>
      <c r="N211" s="191" t="s">
        <v>45</v>
      </c>
      <c r="O211" s="191" t="s">
        <v>46</v>
      </c>
      <c r="P211" s="197" t="s">
        <v>21</v>
      </c>
    </row>
    <row r="212" spans="1:16" ht="24" customHeight="1">
      <c r="A212" s="183"/>
      <c r="B212" s="184"/>
      <c r="C212" s="191" t="s">
        <v>47</v>
      </c>
      <c r="D212" s="191" t="s">
        <v>48</v>
      </c>
      <c r="E212" s="201" t="s">
        <v>49</v>
      </c>
      <c r="F212" s="191" t="s">
        <v>50</v>
      </c>
      <c r="G212" s="191" t="s">
        <v>51</v>
      </c>
      <c r="H212" s="191" t="s">
        <v>52</v>
      </c>
      <c r="I212" s="201" t="s">
        <v>49</v>
      </c>
      <c r="J212" s="191" t="s">
        <v>53</v>
      </c>
      <c r="K212" s="189"/>
      <c r="L212" s="192"/>
      <c r="M212" s="195"/>
      <c r="N212" s="192"/>
      <c r="O212" s="192"/>
      <c r="P212" s="198"/>
    </row>
    <row r="213" spans="1:16">
      <c r="A213" s="183"/>
      <c r="B213" s="184"/>
      <c r="C213" s="192"/>
      <c r="D213" s="192"/>
      <c r="E213" s="202"/>
      <c r="F213" s="192"/>
      <c r="G213" s="192"/>
      <c r="H213" s="192"/>
      <c r="I213" s="202"/>
      <c r="J213" s="192"/>
      <c r="K213" s="189"/>
      <c r="L213" s="192"/>
      <c r="M213" s="195"/>
      <c r="N213" s="192"/>
      <c r="O213" s="192"/>
      <c r="P213" s="198"/>
    </row>
    <row r="214" spans="1:16">
      <c r="A214" s="183"/>
      <c r="B214" s="184"/>
      <c r="C214" s="193"/>
      <c r="D214" s="193"/>
      <c r="E214" s="203"/>
      <c r="F214" s="193"/>
      <c r="G214" s="193"/>
      <c r="H214" s="193"/>
      <c r="I214" s="203"/>
      <c r="J214" s="193"/>
      <c r="K214" s="190"/>
      <c r="L214" s="193"/>
      <c r="M214" s="196"/>
      <c r="N214" s="193"/>
      <c r="O214" s="193"/>
      <c r="P214" s="199"/>
    </row>
    <row r="215" spans="1:16">
      <c r="A215" s="42" t="s">
        <v>91</v>
      </c>
      <c r="B215" s="42">
        <f>ต.แม่สิน!B189</f>
        <v>13</v>
      </c>
      <c r="C215" s="42">
        <f>ต.แม่สิน!C189</f>
        <v>0</v>
      </c>
      <c r="D215" s="42">
        <f>ต.แม่สิน!D189</f>
        <v>0</v>
      </c>
      <c r="E215" s="42">
        <f>ต.แม่สิน!E189</f>
        <v>0</v>
      </c>
      <c r="F215" s="42">
        <f>ต.แม่สิน!F189</f>
        <v>0</v>
      </c>
      <c r="G215" s="42">
        <f>ต.แม่สิน!G189</f>
        <v>180</v>
      </c>
      <c r="H215" s="42">
        <f>ต.แม่สิน!H189</f>
        <v>0</v>
      </c>
      <c r="I215" s="42">
        <f>ต.แม่สิน!I189</f>
        <v>0</v>
      </c>
      <c r="J215" s="42">
        <f>ต.แม่สิน!J189</f>
        <v>180</v>
      </c>
      <c r="K215" s="45">
        <f>ต.แม่สิน!K189</f>
        <v>180</v>
      </c>
      <c r="L215" s="42">
        <f>ต.แม่สิน!L189</f>
        <v>180</v>
      </c>
      <c r="M215" s="42" t="str">
        <f>ต.แม่สิน!M189</f>
        <v>ผลสด</v>
      </c>
      <c r="N215" s="42">
        <f>ต.แม่สิน!N189</f>
        <v>16000</v>
      </c>
      <c r="O215" s="44">
        <f>ต.แม่สิน!O189</f>
        <v>88.888888888888886</v>
      </c>
      <c r="P215" s="42">
        <f>ต.แม่สิน!P189</f>
        <v>10</v>
      </c>
    </row>
    <row r="216" spans="1:16">
      <c r="A216" s="42" t="s">
        <v>92</v>
      </c>
      <c r="B216" s="42">
        <f>ต.แม่สำ!B533</f>
        <v>2</v>
      </c>
      <c r="C216" s="42">
        <f>ต.แม่สำ!C533</f>
        <v>11</v>
      </c>
      <c r="D216" s="42">
        <f>ต.แม่สำ!D533</f>
        <v>0</v>
      </c>
      <c r="E216" s="42">
        <f>ต.แม่สำ!E533</f>
        <v>0</v>
      </c>
      <c r="F216" s="42">
        <f>ต.แม่สำ!F533</f>
        <v>11</v>
      </c>
      <c r="G216" s="42">
        <f>ต.แม่สำ!G533</f>
        <v>4</v>
      </c>
      <c r="H216" s="42">
        <f>ต.แม่สำ!H533</f>
        <v>0</v>
      </c>
      <c r="I216" s="42">
        <f>ต.แม่สำ!I533</f>
        <v>0</v>
      </c>
      <c r="J216" s="42">
        <f>ต.แม่สำ!J533</f>
        <v>4</v>
      </c>
      <c r="K216" s="42">
        <f>ต.แม่สำ!K533</f>
        <v>15</v>
      </c>
      <c r="L216" s="42">
        <f>ต.แม่สำ!L533</f>
        <v>4</v>
      </c>
      <c r="M216" s="42" t="str">
        <f>ต.แม่สำ!M533</f>
        <v>ผลสด</v>
      </c>
      <c r="N216" s="42">
        <f>ต.แม่สำ!N533</f>
        <v>1400</v>
      </c>
      <c r="O216" s="42">
        <f>ต.แม่สำ!O533</f>
        <v>350</v>
      </c>
      <c r="P216" s="42">
        <f>ต.แม่สำ!P533</f>
        <v>10</v>
      </c>
    </row>
    <row r="217" spans="1:16">
      <c r="A217" s="42" t="s">
        <v>93</v>
      </c>
      <c r="B217" s="42">
        <f>ต.ป่างิ้ว!B56</f>
        <v>1</v>
      </c>
      <c r="C217" s="42">
        <f>ต.ป่างิ้ว!C56</f>
        <v>0</v>
      </c>
      <c r="D217" s="42">
        <f>ต.ป่างิ้ว!D56</f>
        <v>0</v>
      </c>
      <c r="E217" s="42">
        <f>ต.ป่างิ้ว!E56</f>
        <v>0</v>
      </c>
      <c r="F217" s="42">
        <f>ต.ป่างิ้ว!F56</f>
        <v>0</v>
      </c>
      <c r="G217" s="42">
        <f>ต.ป่างิ้ว!G56</f>
        <v>12</v>
      </c>
      <c r="H217" s="42">
        <f>ต.ป่างิ้ว!H56</f>
        <v>0</v>
      </c>
      <c r="I217" s="42">
        <f>ต.ป่างิ้ว!I56</f>
        <v>0</v>
      </c>
      <c r="J217" s="42">
        <f>ต.ป่างิ้ว!J56</f>
        <v>12</v>
      </c>
      <c r="K217" s="45">
        <f>ต.ป่างิ้ว!K56</f>
        <v>12</v>
      </c>
      <c r="L217" s="42">
        <f>ต.ป่างิ้ว!L56</f>
        <v>12</v>
      </c>
      <c r="M217" s="42" t="str">
        <f>ต.ป่างิ้ว!M56</f>
        <v>ผลสด</v>
      </c>
      <c r="N217" s="42">
        <f>ต.ป่างิ้ว!N56</f>
        <v>1800</v>
      </c>
      <c r="O217" s="42">
        <f>ต.ป่างิ้ว!O56</f>
        <v>150</v>
      </c>
      <c r="P217" s="42">
        <f>ต.ป่างิ้ว!P56</f>
        <v>25</v>
      </c>
    </row>
    <row r="218" spans="1:16">
      <c r="A218" s="42" t="s">
        <v>94</v>
      </c>
      <c r="B218" s="42"/>
      <c r="C218" s="44"/>
      <c r="D218" s="44"/>
      <c r="E218" s="44"/>
      <c r="F218" s="44"/>
      <c r="G218" s="44"/>
      <c r="H218" s="44"/>
      <c r="I218" s="44"/>
      <c r="J218" s="44"/>
      <c r="K218" s="43"/>
      <c r="L218" s="44"/>
      <c r="M218" s="42"/>
      <c r="N218" s="42"/>
      <c r="O218" s="42"/>
      <c r="P218" s="42"/>
    </row>
    <row r="219" spans="1:16">
      <c r="A219" s="42" t="s">
        <v>95</v>
      </c>
      <c r="B219" s="42"/>
      <c r="C219" s="44"/>
      <c r="D219" s="44"/>
      <c r="E219" s="44"/>
      <c r="F219" s="44"/>
      <c r="G219" s="44"/>
      <c r="H219" s="44"/>
      <c r="I219" s="44"/>
      <c r="J219" s="44"/>
      <c r="K219" s="43"/>
      <c r="L219" s="44"/>
      <c r="M219" s="42"/>
      <c r="N219" s="42"/>
      <c r="O219" s="42"/>
      <c r="P219" s="42"/>
    </row>
    <row r="220" spans="1:16">
      <c r="A220" s="42" t="s">
        <v>96</v>
      </c>
      <c r="B220" s="42"/>
      <c r="C220" s="44"/>
      <c r="D220" s="44"/>
      <c r="E220" s="44"/>
      <c r="F220" s="44"/>
      <c r="G220" s="44"/>
      <c r="H220" s="44"/>
      <c r="I220" s="44"/>
      <c r="J220" s="44"/>
      <c r="K220" s="43"/>
      <c r="L220" s="44"/>
      <c r="M220" s="42"/>
      <c r="N220" s="42"/>
      <c r="O220" s="42"/>
      <c r="P220" s="42"/>
    </row>
    <row r="221" spans="1:16">
      <c r="A221" s="42" t="s">
        <v>97</v>
      </c>
      <c r="B221" s="42"/>
      <c r="C221" s="44"/>
      <c r="D221" s="44"/>
      <c r="E221" s="44"/>
      <c r="F221" s="44"/>
      <c r="G221" s="44"/>
      <c r="H221" s="44"/>
      <c r="I221" s="44"/>
      <c r="J221" s="44"/>
      <c r="K221" s="43"/>
      <c r="L221" s="44"/>
      <c r="M221" s="42"/>
      <c r="N221" s="42"/>
      <c r="O221" s="42"/>
      <c r="P221" s="42"/>
    </row>
    <row r="222" spans="1:16">
      <c r="A222" s="42" t="s">
        <v>98</v>
      </c>
      <c r="B222" s="42">
        <f>ต.บ้านแก่ง!B78</f>
        <v>19</v>
      </c>
      <c r="C222" s="47">
        <f>ต.บ้านแก่ง!C78</f>
        <v>0</v>
      </c>
      <c r="D222" s="47">
        <f>ต.บ้านแก่ง!D78</f>
        <v>0</v>
      </c>
      <c r="E222" s="47">
        <f>ต.บ้านแก่ง!E78</f>
        <v>0</v>
      </c>
      <c r="F222" s="47">
        <f>ต.บ้านแก่ง!F78</f>
        <v>0</v>
      </c>
      <c r="G222" s="47">
        <f>ต.บ้านแก่ง!G78</f>
        <v>73</v>
      </c>
      <c r="H222" s="42">
        <f>ต.บ้านแก่ง!H78</f>
        <v>0</v>
      </c>
      <c r="I222" s="42">
        <f>ต.บ้านแก่ง!I78</f>
        <v>0</v>
      </c>
      <c r="J222" s="42">
        <f>ต.บ้านแก่ง!J78</f>
        <v>73</v>
      </c>
      <c r="K222" s="45">
        <f>ต.บ้านแก่ง!K78</f>
        <v>73</v>
      </c>
      <c r="L222" s="42">
        <f>ต.บ้านแก่ง!L78</f>
        <v>73</v>
      </c>
      <c r="M222" s="42" t="str">
        <f>ต.บ้านแก่ง!M78</f>
        <v>ผลสด</v>
      </c>
      <c r="N222" s="42">
        <f>ต.บ้านแก่ง!N78</f>
        <v>7300</v>
      </c>
      <c r="O222" s="42">
        <f>ต.บ้านแก่ง!O78</f>
        <v>100</v>
      </c>
      <c r="P222" s="42">
        <f>ต.บ้านแก่ง!P78</f>
        <v>20</v>
      </c>
    </row>
    <row r="223" spans="1:16">
      <c r="A223" s="42" t="s">
        <v>99</v>
      </c>
      <c r="B223" s="42"/>
      <c r="C223" s="44"/>
      <c r="D223" s="44"/>
      <c r="E223" s="44"/>
      <c r="F223" s="44"/>
      <c r="G223" s="44"/>
      <c r="H223" s="44"/>
      <c r="I223" s="44"/>
      <c r="J223" s="44"/>
      <c r="K223" s="43"/>
      <c r="L223" s="44"/>
      <c r="M223" s="42"/>
      <c r="N223" s="44"/>
      <c r="O223" s="44"/>
      <c r="P223" s="44"/>
    </row>
    <row r="224" spans="1:16">
      <c r="A224" s="42" t="s">
        <v>100</v>
      </c>
      <c r="B224" s="42"/>
      <c r="C224" s="44"/>
      <c r="D224" s="44"/>
      <c r="E224" s="44"/>
      <c r="F224" s="44"/>
      <c r="G224" s="44"/>
      <c r="H224" s="44"/>
      <c r="I224" s="44"/>
      <c r="J224" s="44"/>
      <c r="K224" s="43"/>
      <c r="L224" s="44"/>
      <c r="M224" s="42"/>
      <c r="N224" s="44"/>
      <c r="O224" s="44"/>
      <c r="P224" s="44"/>
    </row>
    <row r="225" spans="1:16">
      <c r="A225" s="42" t="s">
        <v>101</v>
      </c>
      <c r="B225" s="42">
        <f>ต.สารจิตร!B132</f>
        <v>3</v>
      </c>
      <c r="C225" s="42">
        <f>ต.สารจิตร!C132</f>
        <v>8</v>
      </c>
      <c r="D225" s="42">
        <f>ต.สารจิตร!D132</f>
        <v>0</v>
      </c>
      <c r="E225" s="42">
        <f>ต.สารจิตร!E132</f>
        <v>0</v>
      </c>
      <c r="F225" s="42">
        <f>ต.สารจิตร!F132</f>
        <v>8</v>
      </c>
      <c r="G225" s="42">
        <f>ต.สารจิตร!G132</f>
        <v>8</v>
      </c>
      <c r="H225" s="42">
        <f>ต.สารจิตร!H132</f>
        <v>0</v>
      </c>
      <c r="I225" s="42">
        <f>ต.สารจิตร!I132</f>
        <v>0</v>
      </c>
      <c r="J225" s="42">
        <f>ต.สารจิตร!J132</f>
        <v>8</v>
      </c>
      <c r="K225" s="45">
        <f>ต.สารจิตร!K132</f>
        <v>16</v>
      </c>
      <c r="L225" s="42">
        <f>ต.สารจิตร!L132</f>
        <v>0</v>
      </c>
      <c r="M225" s="42" t="str">
        <f>ต.สารจิตร!M132</f>
        <v>ผลสด</v>
      </c>
      <c r="N225" s="42">
        <f>ต.สารจิตร!N132</f>
        <v>0</v>
      </c>
      <c r="O225" s="42">
        <f>ต.สารจิตร!O132</f>
        <v>0</v>
      </c>
      <c r="P225" s="42">
        <f>ต.สารจิตร!P132</f>
        <v>0</v>
      </c>
    </row>
    <row r="226" spans="1:16">
      <c r="A226" s="50" t="s">
        <v>23</v>
      </c>
      <c r="B226" s="51">
        <f t="shared" ref="B226:N226" si="9">SUM(B215:B225)</f>
        <v>38</v>
      </c>
      <c r="C226" s="52">
        <f t="shared" si="9"/>
        <v>19</v>
      </c>
      <c r="D226" s="52">
        <f t="shared" si="9"/>
        <v>0</v>
      </c>
      <c r="E226" s="52">
        <f t="shared" si="9"/>
        <v>0</v>
      </c>
      <c r="F226" s="52">
        <f t="shared" si="9"/>
        <v>19</v>
      </c>
      <c r="G226" s="76">
        <f t="shared" si="9"/>
        <v>277</v>
      </c>
      <c r="H226" s="52">
        <f t="shared" si="9"/>
        <v>0</v>
      </c>
      <c r="I226" s="52">
        <f t="shared" si="9"/>
        <v>0</v>
      </c>
      <c r="J226" s="76">
        <f t="shared" si="9"/>
        <v>277</v>
      </c>
      <c r="K226" s="74">
        <f t="shared" si="9"/>
        <v>296</v>
      </c>
      <c r="L226" s="52">
        <f>SUM(L215:L225)</f>
        <v>269</v>
      </c>
      <c r="M226" s="51" t="s">
        <v>82</v>
      </c>
      <c r="N226" s="52">
        <f t="shared" si="9"/>
        <v>26500</v>
      </c>
      <c r="O226" s="52">
        <f>N226/L226</f>
        <v>98.513011152416354</v>
      </c>
      <c r="P226" s="52">
        <f>SUM(P215:P225)/4</f>
        <v>16.25</v>
      </c>
    </row>
    <row r="227" spans="1:16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41"/>
      <c r="L227" s="39"/>
      <c r="M227" s="39"/>
      <c r="N227" s="39"/>
      <c r="O227" s="39"/>
      <c r="P227" s="39"/>
    </row>
    <row r="228" spans="1:16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41"/>
      <c r="L228" s="39"/>
      <c r="M228" s="39"/>
      <c r="N228" s="39"/>
      <c r="O228" s="39"/>
      <c r="P228" s="39"/>
    </row>
    <row r="229" spans="1:16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41"/>
      <c r="L229" s="39"/>
      <c r="M229" s="39"/>
      <c r="N229" s="39"/>
      <c r="O229" s="39"/>
      <c r="P229" s="39"/>
    </row>
    <row r="230" spans="1:16">
      <c r="A230" s="161" t="s">
        <v>118</v>
      </c>
      <c r="B230" s="161"/>
      <c r="C230" s="161"/>
      <c r="D230" s="161"/>
      <c r="E230" s="161"/>
      <c r="F230" s="161"/>
      <c r="G230" s="161"/>
      <c r="H230" s="161"/>
      <c r="I230" s="161"/>
      <c r="J230" s="161"/>
      <c r="K230" s="161"/>
      <c r="L230" s="161"/>
      <c r="M230" s="161"/>
      <c r="N230" s="161"/>
      <c r="O230" s="161"/>
      <c r="P230" s="161"/>
    </row>
    <row r="231" spans="1:16">
      <c r="A231" s="161" t="str">
        <f>A2</f>
        <v xml:space="preserve"> ประจำเดือน มีนาคม 2569</v>
      </c>
      <c r="B231" s="161"/>
      <c r="C231" s="161"/>
      <c r="D231" s="161"/>
      <c r="E231" s="161"/>
      <c r="F231" s="161"/>
      <c r="G231" s="161"/>
      <c r="H231" s="161"/>
      <c r="I231" s="161"/>
      <c r="J231" s="161"/>
      <c r="K231" s="161"/>
      <c r="L231" s="161"/>
      <c r="M231" s="161"/>
      <c r="N231" s="161"/>
      <c r="O231" s="161"/>
      <c r="P231" s="161"/>
    </row>
    <row r="232" spans="1:16">
      <c r="A232" s="161" t="s">
        <v>90</v>
      </c>
      <c r="B232" s="161"/>
      <c r="C232" s="161"/>
      <c r="D232" s="161"/>
      <c r="E232" s="161"/>
      <c r="F232" s="161"/>
      <c r="G232" s="161"/>
      <c r="H232" s="161"/>
      <c r="I232" s="161"/>
      <c r="J232" s="161"/>
      <c r="K232" s="161"/>
      <c r="L232" s="161"/>
      <c r="M232" s="161"/>
      <c r="N232" s="161"/>
      <c r="O232" s="161"/>
      <c r="P232" s="161"/>
    </row>
    <row r="233" spans="1:16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41"/>
      <c r="L233" s="39"/>
      <c r="M233" s="39"/>
      <c r="N233" s="39"/>
      <c r="O233" s="39"/>
      <c r="P233" s="39"/>
    </row>
    <row r="234" spans="1:16">
      <c r="A234" s="183" t="s">
        <v>9</v>
      </c>
      <c r="B234" s="184" t="s">
        <v>20</v>
      </c>
      <c r="C234" s="185" t="s">
        <v>40</v>
      </c>
      <c r="D234" s="186"/>
      <c r="E234" s="186"/>
      <c r="F234" s="187"/>
      <c r="G234" s="185" t="s">
        <v>41</v>
      </c>
      <c r="H234" s="186"/>
      <c r="I234" s="186"/>
      <c r="J234" s="187"/>
      <c r="K234" s="188" t="s">
        <v>42</v>
      </c>
      <c r="L234" s="191" t="s">
        <v>43</v>
      </c>
      <c r="M234" s="194" t="s">
        <v>44</v>
      </c>
      <c r="N234" s="191" t="s">
        <v>45</v>
      </c>
      <c r="O234" s="191" t="s">
        <v>46</v>
      </c>
      <c r="P234" s="197" t="s">
        <v>21</v>
      </c>
    </row>
    <row r="235" spans="1:16" ht="24" customHeight="1">
      <c r="A235" s="183"/>
      <c r="B235" s="184"/>
      <c r="C235" s="191" t="s">
        <v>47</v>
      </c>
      <c r="D235" s="191" t="s">
        <v>48</v>
      </c>
      <c r="E235" s="191" t="s">
        <v>49</v>
      </c>
      <c r="F235" s="191" t="s">
        <v>50</v>
      </c>
      <c r="G235" s="191" t="s">
        <v>51</v>
      </c>
      <c r="H235" s="191" t="s">
        <v>52</v>
      </c>
      <c r="I235" s="191" t="s">
        <v>49</v>
      </c>
      <c r="J235" s="191" t="s">
        <v>53</v>
      </c>
      <c r="K235" s="189"/>
      <c r="L235" s="192"/>
      <c r="M235" s="195"/>
      <c r="N235" s="192"/>
      <c r="O235" s="192"/>
      <c r="P235" s="198"/>
    </row>
    <row r="236" spans="1:16">
      <c r="A236" s="183"/>
      <c r="B236" s="184"/>
      <c r="C236" s="192"/>
      <c r="D236" s="192"/>
      <c r="E236" s="192"/>
      <c r="F236" s="192"/>
      <c r="G236" s="192"/>
      <c r="H236" s="192"/>
      <c r="I236" s="192"/>
      <c r="J236" s="192"/>
      <c r="K236" s="189"/>
      <c r="L236" s="192"/>
      <c r="M236" s="195"/>
      <c r="N236" s="192"/>
      <c r="O236" s="192"/>
      <c r="P236" s="198"/>
    </row>
    <row r="237" spans="1:16">
      <c r="A237" s="183"/>
      <c r="B237" s="184"/>
      <c r="C237" s="193"/>
      <c r="D237" s="193"/>
      <c r="E237" s="193"/>
      <c r="F237" s="193"/>
      <c r="G237" s="193"/>
      <c r="H237" s="193"/>
      <c r="I237" s="193"/>
      <c r="J237" s="193"/>
      <c r="K237" s="190"/>
      <c r="L237" s="193"/>
      <c r="M237" s="196"/>
      <c r="N237" s="193"/>
      <c r="O237" s="193"/>
      <c r="P237" s="199"/>
    </row>
    <row r="238" spans="1:16">
      <c r="A238" s="42" t="s">
        <v>91</v>
      </c>
      <c r="B238" s="42">
        <f>ต.แม่สิน!B748</f>
        <v>20</v>
      </c>
      <c r="C238" s="42">
        <f>ต.แม่สิน!C748</f>
        <v>53</v>
      </c>
      <c r="D238" s="42">
        <f>ต.แม่สิน!D748</f>
        <v>50</v>
      </c>
      <c r="E238" s="42">
        <f>ต.แม่สิน!E748</f>
        <v>0</v>
      </c>
      <c r="F238" s="42">
        <f>ต.แม่สิน!F748</f>
        <v>103</v>
      </c>
      <c r="G238" s="42">
        <f>ต.แม่สิน!G748</f>
        <v>49</v>
      </c>
      <c r="H238" s="42">
        <f>ต.แม่สิน!H748</f>
        <v>0</v>
      </c>
      <c r="I238" s="42">
        <f>ต.แม่สิน!I748</f>
        <v>0</v>
      </c>
      <c r="J238" s="42">
        <f>ต.แม่สิน!J748</f>
        <v>49</v>
      </c>
      <c r="K238" s="42">
        <f>ต.แม่สิน!K748</f>
        <v>152</v>
      </c>
      <c r="L238" s="42">
        <f>ต.แม่สิน!L748</f>
        <v>49</v>
      </c>
      <c r="M238" s="42" t="str">
        <f>ต.แม่สิน!M748</f>
        <v>ผลสด</v>
      </c>
      <c r="N238" s="43">
        <f>ต.แม่สิน!N748</f>
        <v>17600</v>
      </c>
      <c r="O238" s="64">
        <f>ต.แม่สิน!O748</f>
        <v>359.18367346938777</v>
      </c>
      <c r="P238" s="42">
        <f>ต.แม่สิน!P748</f>
        <v>10</v>
      </c>
    </row>
    <row r="239" spans="1:16">
      <c r="A239" s="42" t="s">
        <v>92</v>
      </c>
      <c r="B239" s="42">
        <f>ต.แม่สำ!B554</f>
        <v>4</v>
      </c>
      <c r="C239" s="42">
        <f>ต.แม่สำ!C554</f>
        <v>0</v>
      </c>
      <c r="D239" s="42">
        <f>ต.แม่สำ!D554</f>
        <v>0</v>
      </c>
      <c r="E239" s="42">
        <f>ต.แม่สำ!E554</f>
        <v>0</v>
      </c>
      <c r="F239" s="42">
        <f>ต.แม่สำ!F554</f>
        <v>0</v>
      </c>
      <c r="G239" s="42">
        <f>ต.แม่สำ!G554</f>
        <v>7</v>
      </c>
      <c r="H239" s="42">
        <f>ต.แม่สำ!H554</f>
        <v>0</v>
      </c>
      <c r="I239" s="42">
        <f>ต.แม่สำ!I554</f>
        <v>0</v>
      </c>
      <c r="J239" s="42">
        <f>ต.แม่สำ!J554</f>
        <v>7</v>
      </c>
      <c r="K239" s="42">
        <f>ต.แม่สำ!K554</f>
        <v>7</v>
      </c>
      <c r="L239" s="42">
        <f>ต.แม่สำ!L554</f>
        <v>6</v>
      </c>
      <c r="M239" s="42" t="str">
        <f>ต.แม่สำ!M554</f>
        <v>ผลสด</v>
      </c>
      <c r="N239" s="43">
        <f>ต.แม่สำ!N554</f>
        <v>2100</v>
      </c>
      <c r="O239" s="42">
        <f>ต.แม่สำ!O554</f>
        <v>350</v>
      </c>
      <c r="P239" s="42">
        <f>ต.แม่สำ!P554</f>
        <v>20</v>
      </c>
    </row>
    <row r="240" spans="1:16">
      <c r="A240" s="42" t="s">
        <v>93</v>
      </c>
      <c r="B240" s="42"/>
      <c r="C240" s="44"/>
      <c r="D240" s="44"/>
      <c r="E240" s="44"/>
      <c r="F240" s="44"/>
      <c r="G240" s="44"/>
      <c r="H240" s="44"/>
      <c r="I240" s="44"/>
      <c r="J240" s="44"/>
      <c r="K240" s="43"/>
      <c r="L240" s="44"/>
      <c r="M240" s="42"/>
      <c r="N240" s="43"/>
      <c r="O240" s="42"/>
      <c r="P240" s="42"/>
    </row>
    <row r="241" spans="1:16">
      <c r="A241" s="42" t="s">
        <v>94</v>
      </c>
      <c r="B241" s="42"/>
      <c r="C241" s="44"/>
      <c r="D241" s="44"/>
      <c r="E241" s="44"/>
      <c r="F241" s="44"/>
      <c r="G241" s="44"/>
      <c r="H241" s="44"/>
      <c r="I241" s="44"/>
      <c r="J241" s="44"/>
      <c r="K241" s="43"/>
      <c r="L241" s="44"/>
      <c r="M241" s="42"/>
      <c r="N241" s="43"/>
      <c r="O241" s="42"/>
      <c r="P241" s="42"/>
    </row>
    <row r="242" spans="1:16">
      <c r="A242" s="42" t="s">
        <v>95</v>
      </c>
      <c r="B242" s="42">
        <f>ต.บ้านตึก!B413</f>
        <v>132</v>
      </c>
      <c r="C242" s="42">
        <f>ต.บ้านตึก!C413</f>
        <v>0</v>
      </c>
      <c r="D242" s="42">
        <f>ต.บ้านตึก!D413</f>
        <v>0</v>
      </c>
      <c r="E242" s="42">
        <f>ต.บ้านตึก!E413</f>
        <v>0</v>
      </c>
      <c r="F242" s="42">
        <f>ต.บ้านตึก!F413</f>
        <v>0</v>
      </c>
      <c r="G242" s="42">
        <f>ต.บ้านตึก!G413</f>
        <v>398</v>
      </c>
      <c r="H242" s="42">
        <f>ต.บ้านตึก!H413</f>
        <v>0</v>
      </c>
      <c r="I242" s="42">
        <f>ต.บ้านตึก!I413</f>
        <v>0</v>
      </c>
      <c r="J242" s="42">
        <f>ต.บ้านตึก!J413</f>
        <v>398</v>
      </c>
      <c r="K242" s="42">
        <f>ต.บ้านตึก!K413</f>
        <v>398</v>
      </c>
      <c r="L242" s="42">
        <f>ต.บ้านตึก!L413</f>
        <v>0</v>
      </c>
      <c r="M242" s="42" t="str">
        <f>ต.บ้านตึก!M413</f>
        <v>ผลสด</v>
      </c>
      <c r="N242" s="43">
        <f>ต.บ้านตึก!N413</f>
        <v>0</v>
      </c>
      <c r="O242" s="42" t="e">
        <f>ต.บ้านตึก!O413</f>
        <v>#DIV/0!</v>
      </c>
      <c r="P242" s="42">
        <f>ต.บ้านตึก!P413</f>
        <v>0</v>
      </c>
    </row>
    <row r="243" spans="1:16">
      <c r="A243" s="42" t="s">
        <v>96</v>
      </c>
      <c r="B243" s="42">
        <f>ต.หนองอ้อ!B62</f>
        <v>7</v>
      </c>
      <c r="C243" s="42">
        <f>ต.หนองอ้อ!C62</f>
        <v>0</v>
      </c>
      <c r="D243" s="42">
        <f>ต.หนองอ้อ!D62</f>
        <v>10</v>
      </c>
      <c r="E243" s="42">
        <f>ต.หนองอ้อ!E62</f>
        <v>0</v>
      </c>
      <c r="F243" s="42">
        <f>ต.หนองอ้อ!F62</f>
        <v>10</v>
      </c>
      <c r="G243" s="42">
        <f>ต.หนองอ้อ!G62</f>
        <v>15</v>
      </c>
      <c r="H243" s="42">
        <f>ต.หนองอ้อ!H62</f>
        <v>0</v>
      </c>
      <c r="I243" s="42">
        <f>ต.หนองอ้อ!I62</f>
        <v>0</v>
      </c>
      <c r="J243" s="42">
        <f>ต.หนองอ้อ!J62</f>
        <v>15</v>
      </c>
      <c r="K243" s="45">
        <f>ต.หนองอ้อ!K62</f>
        <v>25</v>
      </c>
      <c r="L243" s="42">
        <f>ต.หนองอ้อ!L62</f>
        <v>15</v>
      </c>
      <c r="M243" s="42" t="str">
        <f>ต.หนองอ้อ!M62</f>
        <v>ผลสด</v>
      </c>
      <c r="N243" s="43">
        <f>ต.หนองอ้อ!N62</f>
        <v>12000</v>
      </c>
      <c r="O243" s="42">
        <f>ต.หนองอ้อ!O62</f>
        <v>800</v>
      </c>
      <c r="P243" s="42">
        <f>ต.หนองอ้อ!P62</f>
        <v>30</v>
      </c>
    </row>
    <row r="244" spans="1:16">
      <c r="A244" s="42" t="s">
        <v>97</v>
      </c>
      <c r="B244" s="42"/>
      <c r="C244" s="44"/>
      <c r="D244" s="44"/>
      <c r="E244" s="44"/>
      <c r="F244" s="44"/>
      <c r="G244" s="44"/>
      <c r="H244" s="44"/>
      <c r="I244" s="44"/>
      <c r="J244" s="44"/>
      <c r="K244" s="43"/>
      <c r="L244" s="44"/>
      <c r="M244" s="42"/>
      <c r="N244" s="42"/>
      <c r="O244" s="42"/>
      <c r="P244" s="42"/>
    </row>
    <row r="245" spans="1:16">
      <c r="A245" s="42" t="s">
        <v>98</v>
      </c>
      <c r="B245" s="42"/>
      <c r="C245" s="44"/>
      <c r="D245" s="44"/>
      <c r="E245" s="44"/>
      <c r="F245" s="44"/>
      <c r="G245" s="44"/>
      <c r="H245" s="44"/>
      <c r="I245" s="44"/>
      <c r="J245" s="44"/>
      <c r="K245" s="43"/>
      <c r="L245" s="44"/>
      <c r="M245" s="42"/>
      <c r="N245" s="42"/>
      <c r="O245" s="42"/>
      <c r="P245" s="42"/>
    </row>
    <row r="246" spans="1:16">
      <c r="A246" s="42" t="s">
        <v>99</v>
      </c>
      <c r="B246" s="42"/>
      <c r="C246" s="44"/>
      <c r="D246" s="44"/>
      <c r="E246" s="44"/>
      <c r="F246" s="44"/>
      <c r="G246" s="44"/>
      <c r="H246" s="44"/>
      <c r="I246" s="44"/>
      <c r="J246" s="44"/>
      <c r="K246" s="43"/>
      <c r="L246" s="44"/>
      <c r="M246" s="42"/>
      <c r="N246" s="44"/>
      <c r="O246" s="44"/>
      <c r="P246" s="44"/>
    </row>
    <row r="247" spans="1:16">
      <c r="A247" s="42" t="s">
        <v>100</v>
      </c>
      <c r="B247" s="42"/>
      <c r="C247" s="44"/>
      <c r="D247" s="44"/>
      <c r="E247" s="44"/>
      <c r="F247" s="44"/>
      <c r="G247" s="44"/>
      <c r="H247" s="44"/>
      <c r="I247" s="44"/>
      <c r="J247" s="44"/>
      <c r="K247" s="43"/>
      <c r="L247" s="44"/>
      <c r="M247" s="42"/>
      <c r="N247" s="44"/>
      <c r="O247" s="44"/>
      <c r="P247" s="44"/>
    </row>
    <row r="248" spans="1:16">
      <c r="A248" s="42" t="s">
        <v>101</v>
      </c>
      <c r="B248" s="42"/>
      <c r="C248" s="44"/>
      <c r="D248" s="44"/>
      <c r="E248" s="44"/>
      <c r="F248" s="44"/>
      <c r="G248" s="44"/>
      <c r="H248" s="44"/>
      <c r="I248" s="44"/>
      <c r="J248" s="44"/>
      <c r="K248" s="43"/>
      <c r="L248" s="44"/>
      <c r="M248" s="42"/>
      <c r="N248" s="44"/>
      <c r="O248" s="44"/>
      <c r="P248" s="44"/>
    </row>
    <row r="249" spans="1:16">
      <c r="A249" s="50" t="s">
        <v>23</v>
      </c>
      <c r="B249" s="51">
        <f t="shared" ref="B249:K249" si="10">SUM(B238:B248)</f>
        <v>163</v>
      </c>
      <c r="C249" s="52">
        <f t="shared" si="10"/>
        <v>53</v>
      </c>
      <c r="D249" s="52">
        <f t="shared" si="10"/>
        <v>60</v>
      </c>
      <c r="E249" s="52">
        <f t="shared" si="10"/>
        <v>0</v>
      </c>
      <c r="F249" s="52">
        <f t="shared" si="10"/>
        <v>113</v>
      </c>
      <c r="G249" s="52">
        <f t="shared" si="10"/>
        <v>469</v>
      </c>
      <c r="H249" s="52">
        <f t="shared" si="10"/>
        <v>0</v>
      </c>
      <c r="I249" s="52">
        <f t="shared" si="10"/>
        <v>0</v>
      </c>
      <c r="J249" s="52">
        <f t="shared" si="10"/>
        <v>469</v>
      </c>
      <c r="K249" s="53">
        <f t="shared" si="10"/>
        <v>582</v>
      </c>
      <c r="L249" s="52">
        <f>SUM(L238:L248)</f>
        <v>70</v>
      </c>
      <c r="M249" s="51" t="s">
        <v>82</v>
      </c>
      <c r="N249" s="52">
        <f>SUM(N238:N248)</f>
        <v>31700</v>
      </c>
      <c r="O249" s="52">
        <f>N249/L249</f>
        <v>452.85714285714283</v>
      </c>
      <c r="P249" s="52">
        <f>SUM(P238:P248)/3</f>
        <v>20</v>
      </c>
    </row>
    <row r="250" spans="1:16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41"/>
      <c r="L250" s="39"/>
      <c r="M250" s="39"/>
      <c r="N250" s="39"/>
      <c r="O250" s="39"/>
      <c r="P250" s="39"/>
    </row>
    <row r="251" spans="1:16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41"/>
      <c r="L251" s="39"/>
      <c r="M251" s="39"/>
      <c r="N251" s="39"/>
      <c r="O251" s="39"/>
      <c r="P251" s="39"/>
    </row>
    <row r="252" spans="1:16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41"/>
      <c r="L252" s="39"/>
      <c r="M252" s="39"/>
      <c r="N252" s="39"/>
      <c r="O252" s="39"/>
      <c r="P252" s="39"/>
    </row>
    <row r="253" spans="1:16">
      <c r="A253" s="161" t="s">
        <v>118</v>
      </c>
      <c r="B253" s="161"/>
      <c r="C253" s="161"/>
      <c r="D253" s="161"/>
      <c r="E253" s="161"/>
      <c r="F253" s="161"/>
      <c r="G253" s="161"/>
      <c r="H253" s="161"/>
      <c r="I253" s="161"/>
      <c r="J253" s="161"/>
      <c r="K253" s="161"/>
      <c r="L253" s="161"/>
      <c r="M253" s="161"/>
      <c r="N253" s="161"/>
      <c r="O253" s="161"/>
      <c r="P253" s="161"/>
    </row>
    <row r="254" spans="1:16">
      <c r="A254" s="161" t="str">
        <f>A2</f>
        <v xml:space="preserve"> ประจำเดือน มีนาคม 2569</v>
      </c>
      <c r="B254" s="161"/>
      <c r="C254" s="161"/>
      <c r="D254" s="161"/>
      <c r="E254" s="161"/>
      <c r="F254" s="161"/>
      <c r="G254" s="161"/>
      <c r="H254" s="161"/>
      <c r="I254" s="161"/>
      <c r="J254" s="161"/>
      <c r="K254" s="161"/>
      <c r="L254" s="161"/>
      <c r="M254" s="161"/>
      <c r="N254" s="161"/>
      <c r="O254" s="161"/>
      <c r="P254" s="161"/>
    </row>
    <row r="255" spans="1:16">
      <c r="A255" s="161" t="s">
        <v>90</v>
      </c>
      <c r="B255" s="161"/>
      <c r="C255" s="161"/>
      <c r="D255" s="161"/>
      <c r="E255" s="161"/>
      <c r="F255" s="161"/>
      <c r="G255" s="161"/>
      <c r="H255" s="161"/>
      <c r="I255" s="161"/>
      <c r="J255" s="161"/>
      <c r="K255" s="161"/>
      <c r="L255" s="161"/>
      <c r="M255" s="161"/>
      <c r="N255" s="161"/>
      <c r="O255" s="161"/>
      <c r="P255" s="161"/>
    </row>
    <row r="256" spans="1:16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41"/>
      <c r="L256" s="39"/>
      <c r="M256" s="39"/>
      <c r="N256" s="39"/>
      <c r="O256" s="39"/>
      <c r="P256" s="39"/>
    </row>
    <row r="257" spans="1:16">
      <c r="A257" s="183" t="s">
        <v>8</v>
      </c>
      <c r="B257" s="184" t="s">
        <v>20</v>
      </c>
      <c r="C257" s="185" t="s">
        <v>40</v>
      </c>
      <c r="D257" s="186"/>
      <c r="E257" s="186"/>
      <c r="F257" s="187"/>
      <c r="G257" s="185" t="s">
        <v>41</v>
      </c>
      <c r="H257" s="186"/>
      <c r="I257" s="186"/>
      <c r="J257" s="187"/>
      <c r="K257" s="188" t="s">
        <v>42</v>
      </c>
      <c r="L257" s="191" t="s">
        <v>43</v>
      </c>
      <c r="M257" s="194" t="s">
        <v>44</v>
      </c>
      <c r="N257" s="191" t="s">
        <v>45</v>
      </c>
      <c r="O257" s="191" t="s">
        <v>46</v>
      </c>
      <c r="P257" s="197" t="s">
        <v>21</v>
      </c>
    </row>
    <row r="258" spans="1:16">
      <c r="A258" s="183"/>
      <c r="B258" s="184"/>
      <c r="C258" s="191" t="s">
        <v>47</v>
      </c>
      <c r="D258" s="191" t="s">
        <v>48</v>
      </c>
      <c r="E258" s="201" t="s">
        <v>49</v>
      </c>
      <c r="F258" s="191" t="s">
        <v>50</v>
      </c>
      <c r="G258" s="191" t="s">
        <v>51</v>
      </c>
      <c r="H258" s="191" t="s">
        <v>52</v>
      </c>
      <c r="I258" s="191" t="s">
        <v>49</v>
      </c>
      <c r="J258" s="191" t="s">
        <v>53</v>
      </c>
      <c r="K258" s="189"/>
      <c r="L258" s="192"/>
      <c r="M258" s="195"/>
      <c r="N258" s="192"/>
      <c r="O258" s="192"/>
      <c r="P258" s="198"/>
    </row>
    <row r="259" spans="1:16">
      <c r="A259" s="183"/>
      <c r="B259" s="184"/>
      <c r="C259" s="192"/>
      <c r="D259" s="192"/>
      <c r="E259" s="202"/>
      <c r="F259" s="192"/>
      <c r="G259" s="192"/>
      <c r="H259" s="192"/>
      <c r="I259" s="192"/>
      <c r="J259" s="192"/>
      <c r="K259" s="189"/>
      <c r="L259" s="192"/>
      <c r="M259" s="195"/>
      <c r="N259" s="192"/>
      <c r="O259" s="192"/>
      <c r="P259" s="198"/>
    </row>
    <row r="260" spans="1:16">
      <c r="A260" s="183"/>
      <c r="B260" s="184"/>
      <c r="C260" s="193"/>
      <c r="D260" s="193"/>
      <c r="E260" s="203"/>
      <c r="F260" s="193"/>
      <c r="G260" s="193"/>
      <c r="H260" s="193"/>
      <c r="I260" s="193"/>
      <c r="J260" s="193"/>
      <c r="K260" s="190"/>
      <c r="L260" s="193"/>
      <c r="M260" s="196"/>
      <c r="N260" s="193"/>
      <c r="O260" s="193"/>
      <c r="P260" s="199"/>
    </row>
    <row r="261" spans="1:16">
      <c r="A261" s="42" t="s">
        <v>91</v>
      </c>
      <c r="B261" s="42"/>
      <c r="C261" s="44"/>
      <c r="D261" s="44"/>
      <c r="E261" s="44"/>
      <c r="F261" s="44"/>
      <c r="G261" s="44"/>
      <c r="H261" s="44"/>
      <c r="I261" s="44"/>
      <c r="J261" s="44"/>
      <c r="K261" s="43"/>
      <c r="L261" s="44"/>
      <c r="M261" s="42"/>
      <c r="N261" s="44"/>
      <c r="O261" s="44"/>
      <c r="P261" s="44"/>
    </row>
    <row r="262" spans="1:16">
      <c r="A262" s="42" t="s">
        <v>92</v>
      </c>
      <c r="B262" s="42"/>
      <c r="C262" s="44"/>
      <c r="D262" s="44"/>
      <c r="E262" s="44"/>
      <c r="F262" s="44"/>
      <c r="G262" s="44"/>
      <c r="H262" s="44"/>
      <c r="I262" s="44"/>
      <c r="J262" s="44"/>
      <c r="K262" s="43"/>
      <c r="L262" s="44"/>
      <c r="M262" s="42"/>
      <c r="N262" s="42"/>
      <c r="O262" s="42"/>
      <c r="P262" s="42"/>
    </row>
    <row r="263" spans="1:16">
      <c r="A263" s="42" t="s">
        <v>93</v>
      </c>
      <c r="B263" s="42"/>
      <c r="C263" s="44"/>
      <c r="D263" s="44"/>
      <c r="E263" s="44"/>
      <c r="F263" s="44"/>
      <c r="G263" s="44"/>
      <c r="H263" s="44"/>
      <c r="I263" s="44"/>
      <c r="J263" s="44"/>
      <c r="K263" s="43"/>
      <c r="L263" s="44"/>
      <c r="M263" s="42"/>
      <c r="N263" s="42"/>
      <c r="O263" s="42"/>
      <c r="P263" s="42"/>
    </row>
    <row r="264" spans="1:16">
      <c r="A264" s="42" t="s">
        <v>94</v>
      </c>
      <c r="B264" s="42"/>
      <c r="C264" s="44"/>
      <c r="D264" s="44"/>
      <c r="E264" s="44"/>
      <c r="F264" s="44"/>
      <c r="G264" s="44"/>
      <c r="H264" s="44"/>
      <c r="I264" s="44"/>
      <c r="J264" s="44"/>
      <c r="K264" s="43"/>
      <c r="L264" s="44"/>
      <c r="M264" s="42"/>
      <c r="N264" s="42"/>
      <c r="O264" s="42"/>
      <c r="P264" s="42"/>
    </row>
    <row r="265" spans="1:16">
      <c r="A265" s="42" t="s">
        <v>95</v>
      </c>
      <c r="B265" s="42">
        <f>ต.บ้านตึก!B105</f>
        <v>255</v>
      </c>
      <c r="C265" s="42">
        <f>ต.บ้านตึก!C105</f>
        <v>229</v>
      </c>
      <c r="D265" s="42">
        <f>ต.บ้านตึก!D105</f>
        <v>0</v>
      </c>
      <c r="E265" s="42">
        <f>ต.บ้านตึก!E105</f>
        <v>0</v>
      </c>
      <c r="F265" s="42">
        <f>ต.บ้านตึก!F105</f>
        <v>229</v>
      </c>
      <c r="G265" s="42">
        <f>ต.บ้านตึก!G105</f>
        <v>437</v>
      </c>
      <c r="H265" s="42">
        <f>ต.บ้านตึก!H105</f>
        <v>0</v>
      </c>
      <c r="I265" s="42">
        <f>ต.บ้านตึก!I105</f>
        <v>0</v>
      </c>
      <c r="J265" s="42">
        <f>ต.บ้านตึก!J105</f>
        <v>437</v>
      </c>
      <c r="K265" s="43">
        <f>ต.บ้านตึก!K105</f>
        <v>666</v>
      </c>
      <c r="L265" s="42">
        <f>ต.บ้านตึก!L105</f>
        <v>0</v>
      </c>
      <c r="M265" s="42" t="str">
        <f>ต.บ้านตึก!M105</f>
        <v>ผลสด</v>
      </c>
      <c r="N265" s="43">
        <f>ต.บ้านตึก!N105</f>
        <v>0</v>
      </c>
      <c r="O265" s="64" t="e">
        <f>ต.บ้านตึก!O105</f>
        <v>#DIV/0!</v>
      </c>
      <c r="P265" s="64">
        <f>ต.บ้านตึก!P105</f>
        <v>0</v>
      </c>
    </row>
    <row r="266" spans="1:16">
      <c r="A266" s="42" t="s">
        <v>96</v>
      </c>
      <c r="B266" s="42"/>
      <c r="C266" s="44"/>
      <c r="D266" s="44"/>
      <c r="E266" s="44"/>
      <c r="F266" s="44"/>
      <c r="G266" s="44"/>
      <c r="H266" s="44"/>
      <c r="I266" s="44"/>
      <c r="J266" s="44"/>
      <c r="K266" s="43"/>
      <c r="L266" s="44"/>
      <c r="M266" s="42"/>
      <c r="N266" s="42"/>
      <c r="O266" s="42"/>
      <c r="P266" s="42"/>
    </row>
    <row r="267" spans="1:16">
      <c r="A267" s="42" t="s">
        <v>97</v>
      </c>
      <c r="B267" s="42"/>
      <c r="C267" s="44"/>
      <c r="D267" s="44"/>
      <c r="E267" s="44"/>
      <c r="F267" s="44"/>
      <c r="G267" s="44"/>
      <c r="H267" s="44"/>
      <c r="I267" s="44"/>
      <c r="J267" s="44"/>
      <c r="K267" s="43"/>
      <c r="L267" s="44"/>
      <c r="M267" s="42"/>
      <c r="N267" s="42"/>
      <c r="O267" s="42"/>
      <c r="P267" s="42"/>
    </row>
    <row r="268" spans="1:16">
      <c r="A268" s="42" t="s">
        <v>98</v>
      </c>
      <c r="B268" s="42"/>
      <c r="C268" s="44"/>
      <c r="D268" s="44"/>
      <c r="E268" s="44"/>
      <c r="F268" s="44"/>
      <c r="G268" s="44"/>
      <c r="H268" s="44"/>
      <c r="I268" s="44"/>
      <c r="J268" s="44"/>
      <c r="K268" s="43"/>
      <c r="L268" s="44"/>
      <c r="M268" s="42"/>
      <c r="N268" s="42"/>
      <c r="O268" s="42"/>
      <c r="P268" s="42"/>
    </row>
    <row r="269" spans="1:16">
      <c r="A269" s="42" t="s">
        <v>99</v>
      </c>
      <c r="B269" s="42"/>
      <c r="C269" s="44"/>
      <c r="D269" s="44"/>
      <c r="E269" s="44"/>
      <c r="F269" s="44"/>
      <c r="G269" s="44"/>
      <c r="H269" s="44"/>
      <c r="I269" s="44"/>
      <c r="J269" s="44"/>
      <c r="K269" s="43"/>
      <c r="L269" s="44"/>
      <c r="M269" s="42"/>
      <c r="N269" s="44"/>
      <c r="O269" s="44"/>
      <c r="P269" s="44"/>
    </row>
    <row r="270" spans="1:16">
      <c r="A270" s="42" t="s">
        <v>100</v>
      </c>
      <c r="B270" s="42"/>
      <c r="C270" s="44"/>
      <c r="D270" s="44"/>
      <c r="E270" s="44"/>
      <c r="F270" s="44"/>
      <c r="G270" s="44"/>
      <c r="H270" s="44"/>
      <c r="I270" s="44"/>
      <c r="J270" s="44"/>
      <c r="K270" s="43"/>
      <c r="L270" s="44"/>
      <c r="M270" s="42"/>
      <c r="N270" s="44"/>
      <c r="O270" s="44"/>
      <c r="P270" s="44"/>
    </row>
    <row r="271" spans="1:16">
      <c r="A271" s="42" t="s">
        <v>101</v>
      </c>
      <c r="B271" s="42"/>
      <c r="C271" s="44"/>
      <c r="D271" s="44"/>
      <c r="E271" s="44"/>
      <c r="F271" s="44"/>
      <c r="G271" s="44"/>
      <c r="H271" s="44"/>
      <c r="I271" s="44"/>
      <c r="J271" s="44"/>
      <c r="K271" s="43"/>
      <c r="L271" s="44"/>
      <c r="M271" s="42"/>
      <c r="N271" s="44"/>
      <c r="O271" s="44"/>
      <c r="P271" s="44"/>
    </row>
    <row r="272" spans="1:16">
      <c r="A272" s="50" t="s">
        <v>23</v>
      </c>
      <c r="B272" s="51">
        <f t="shared" ref="B272:L272" si="11">SUM(B265:B271)</f>
        <v>255</v>
      </c>
      <c r="C272" s="52">
        <f t="shared" si="11"/>
        <v>229</v>
      </c>
      <c r="D272" s="52">
        <f t="shared" si="11"/>
        <v>0</v>
      </c>
      <c r="E272" s="52">
        <f t="shared" si="11"/>
        <v>0</v>
      </c>
      <c r="F272" s="52">
        <f t="shared" si="11"/>
        <v>229</v>
      </c>
      <c r="G272" s="52">
        <f t="shared" si="11"/>
        <v>437</v>
      </c>
      <c r="H272" s="52">
        <f t="shared" si="11"/>
        <v>0</v>
      </c>
      <c r="I272" s="52">
        <f t="shared" si="11"/>
        <v>0</v>
      </c>
      <c r="J272" s="52">
        <f t="shared" si="11"/>
        <v>437</v>
      </c>
      <c r="K272" s="53">
        <f t="shared" si="11"/>
        <v>666</v>
      </c>
      <c r="L272" s="52">
        <f t="shared" si="11"/>
        <v>0</v>
      </c>
      <c r="M272" s="51" t="s">
        <v>82</v>
      </c>
      <c r="N272" s="65">
        <f>SUM(N265:N271)</f>
        <v>0</v>
      </c>
      <c r="O272" s="52" t="e">
        <f>SUM(O265:O271)</f>
        <v>#DIV/0!</v>
      </c>
      <c r="P272" s="52">
        <f>SUM(P265:P271)</f>
        <v>0</v>
      </c>
    </row>
    <row r="273" spans="1:16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41"/>
      <c r="L273" s="39"/>
      <c r="M273" s="39"/>
      <c r="N273" s="39"/>
      <c r="O273" s="39"/>
      <c r="P273" s="39"/>
    </row>
    <row r="274" spans="1:16">
      <c r="A274" s="161" t="s">
        <v>118</v>
      </c>
      <c r="B274" s="161"/>
      <c r="C274" s="161"/>
      <c r="D274" s="161"/>
      <c r="E274" s="161"/>
      <c r="F274" s="161"/>
      <c r="G274" s="161"/>
      <c r="H274" s="161"/>
      <c r="I274" s="161"/>
      <c r="J274" s="161"/>
      <c r="K274" s="161"/>
      <c r="L274" s="161"/>
      <c r="M274" s="161"/>
      <c r="N274" s="161"/>
      <c r="O274" s="161"/>
      <c r="P274" s="161"/>
    </row>
    <row r="275" spans="1:16">
      <c r="A275" s="161" t="str">
        <f>A2</f>
        <v xml:space="preserve"> ประจำเดือน มีนาคม 2569</v>
      </c>
      <c r="B275" s="161"/>
      <c r="C275" s="161"/>
      <c r="D275" s="161"/>
      <c r="E275" s="161"/>
      <c r="F275" s="161"/>
      <c r="G275" s="161"/>
      <c r="H275" s="161"/>
      <c r="I275" s="161"/>
      <c r="J275" s="161"/>
      <c r="K275" s="161"/>
      <c r="L275" s="161"/>
      <c r="M275" s="161"/>
      <c r="N275" s="161"/>
      <c r="O275" s="161"/>
      <c r="P275" s="161"/>
    </row>
    <row r="276" spans="1:16">
      <c r="A276" s="161" t="s">
        <v>90</v>
      </c>
      <c r="B276" s="161"/>
      <c r="C276" s="161"/>
      <c r="D276" s="161"/>
      <c r="E276" s="161"/>
      <c r="F276" s="161"/>
      <c r="G276" s="161"/>
      <c r="H276" s="161"/>
      <c r="I276" s="161"/>
      <c r="J276" s="161"/>
      <c r="K276" s="161"/>
      <c r="L276" s="161"/>
      <c r="M276" s="161"/>
      <c r="N276" s="161"/>
      <c r="O276" s="161"/>
      <c r="P276" s="161"/>
    </row>
    <row r="277" spans="1:16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41"/>
      <c r="L277" s="39"/>
      <c r="M277" s="39"/>
      <c r="N277" s="39"/>
      <c r="O277" s="39"/>
      <c r="P277" s="39"/>
    </row>
    <row r="278" spans="1:16">
      <c r="A278" s="183" t="s">
        <v>24</v>
      </c>
      <c r="B278" s="184" t="s">
        <v>20</v>
      </c>
      <c r="C278" s="185" t="s">
        <v>40</v>
      </c>
      <c r="D278" s="186"/>
      <c r="E278" s="186"/>
      <c r="F278" s="187"/>
      <c r="G278" s="185" t="s">
        <v>41</v>
      </c>
      <c r="H278" s="186"/>
      <c r="I278" s="186"/>
      <c r="J278" s="187"/>
      <c r="K278" s="188" t="s">
        <v>42</v>
      </c>
      <c r="L278" s="191" t="s">
        <v>43</v>
      </c>
      <c r="M278" s="194" t="s">
        <v>44</v>
      </c>
      <c r="N278" s="191" t="s">
        <v>45</v>
      </c>
      <c r="O278" s="191" t="s">
        <v>46</v>
      </c>
      <c r="P278" s="197" t="s">
        <v>21</v>
      </c>
    </row>
    <row r="279" spans="1:16">
      <c r="A279" s="183"/>
      <c r="B279" s="184"/>
      <c r="C279" s="191" t="s">
        <v>47</v>
      </c>
      <c r="D279" s="191" t="s">
        <v>48</v>
      </c>
      <c r="E279" s="191" t="s">
        <v>49</v>
      </c>
      <c r="F279" s="191" t="s">
        <v>50</v>
      </c>
      <c r="G279" s="191" t="s">
        <v>51</v>
      </c>
      <c r="H279" s="191" t="s">
        <v>52</v>
      </c>
      <c r="I279" s="191" t="s">
        <v>49</v>
      </c>
      <c r="J279" s="191" t="s">
        <v>53</v>
      </c>
      <c r="K279" s="189"/>
      <c r="L279" s="192"/>
      <c r="M279" s="195"/>
      <c r="N279" s="192"/>
      <c r="O279" s="192"/>
      <c r="P279" s="198"/>
    </row>
    <row r="280" spans="1:16">
      <c r="A280" s="183"/>
      <c r="B280" s="184"/>
      <c r="C280" s="192"/>
      <c r="D280" s="192"/>
      <c r="E280" s="192"/>
      <c r="F280" s="192"/>
      <c r="G280" s="192"/>
      <c r="H280" s="192"/>
      <c r="I280" s="192"/>
      <c r="J280" s="192"/>
      <c r="K280" s="189"/>
      <c r="L280" s="192"/>
      <c r="M280" s="195"/>
      <c r="N280" s="192"/>
      <c r="O280" s="192"/>
      <c r="P280" s="198"/>
    </row>
    <row r="281" spans="1:16">
      <c r="A281" s="183"/>
      <c r="B281" s="184"/>
      <c r="C281" s="193"/>
      <c r="D281" s="193"/>
      <c r="E281" s="193"/>
      <c r="F281" s="193"/>
      <c r="G281" s="193"/>
      <c r="H281" s="193"/>
      <c r="I281" s="193"/>
      <c r="J281" s="193"/>
      <c r="K281" s="190"/>
      <c r="L281" s="193"/>
      <c r="M281" s="196"/>
      <c r="N281" s="193"/>
      <c r="O281" s="193"/>
      <c r="P281" s="199"/>
    </row>
    <row r="282" spans="1:16">
      <c r="A282" s="42" t="s">
        <v>91</v>
      </c>
      <c r="B282" s="42">
        <f>ต.แม่สิน!B220</f>
        <v>79</v>
      </c>
      <c r="C282" s="42">
        <f>ต.แม่สิน!C220</f>
        <v>0</v>
      </c>
      <c r="D282" s="42">
        <f>ต.แม่สิน!D220</f>
        <v>0</v>
      </c>
      <c r="E282" s="42">
        <f>ต.แม่สิน!E220</f>
        <v>0</v>
      </c>
      <c r="F282" s="42">
        <f>ต.แม่สิน!F220</f>
        <v>0</v>
      </c>
      <c r="G282" s="42">
        <f>ต.แม่สิน!G220</f>
        <v>513.75</v>
      </c>
      <c r="H282" s="42">
        <f>ต.แม่สิน!H220</f>
        <v>0</v>
      </c>
      <c r="I282" s="42">
        <f>ต.แม่สิน!I220</f>
        <v>0</v>
      </c>
      <c r="J282" s="42">
        <f>ต.แม่สิน!J220</f>
        <v>513.75</v>
      </c>
      <c r="K282" s="43">
        <f>ต.แม่สิน!K220</f>
        <v>513.75</v>
      </c>
      <c r="L282" s="42">
        <f>ต.แม่สิน!L220</f>
        <v>0</v>
      </c>
      <c r="M282" s="42" t="str">
        <f>ต.แม่สิน!M220</f>
        <v>ผลสด</v>
      </c>
      <c r="N282" s="44">
        <f>ต.แม่สิน!N220</f>
        <v>0</v>
      </c>
      <c r="O282" s="44" t="e">
        <f>ต.แม่สิน!O220</f>
        <v>#DIV/0!</v>
      </c>
      <c r="P282" s="44">
        <f>ต.แม่สิน!P220</f>
        <v>0</v>
      </c>
    </row>
    <row r="283" spans="1:16">
      <c r="A283" s="42" t="s">
        <v>92</v>
      </c>
      <c r="B283" s="42"/>
      <c r="C283" s="44"/>
      <c r="D283" s="44"/>
      <c r="E283" s="44"/>
      <c r="F283" s="44"/>
      <c r="G283" s="44"/>
      <c r="H283" s="44"/>
      <c r="I283" s="44"/>
      <c r="J283" s="44"/>
      <c r="K283" s="43"/>
      <c r="L283" s="44"/>
      <c r="M283" s="42"/>
      <c r="N283" s="44"/>
      <c r="O283" s="44"/>
      <c r="P283" s="44"/>
    </row>
    <row r="284" spans="1:16">
      <c r="A284" s="42" t="s">
        <v>93</v>
      </c>
      <c r="B284" s="42">
        <f>ต.ป่างิ้ว!B74</f>
        <v>17</v>
      </c>
      <c r="C284" s="42">
        <f>ต.ป่างิ้ว!C74</f>
        <v>26</v>
      </c>
      <c r="D284" s="42">
        <f>ต.ป่างิ้ว!D74</f>
        <v>0</v>
      </c>
      <c r="E284" s="42">
        <f>ต.ป่างิ้ว!E74</f>
        <v>0</v>
      </c>
      <c r="F284" s="42">
        <f>ต.ป่างิ้ว!F74</f>
        <v>26</v>
      </c>
      <c r="G284" s="42">
        <f>ต.ป่างิ้ว!G74</f>
        <v>9</v>
      </c>
      <c r="H284" s="42">
        <f>ต.ป่างิ้ว!H74</f>
        <v>0</v>
      </c>
      <c r="I284" s="42">
        <f>ต.ป่างิ้ว!I74</f>
        <v>0</v>
      </c>
      <c r="J284" s="42">
        <f>ต.ป่างิ้ว!J74</f>
        <v>9</v>
      </c>
      <c r="K284" s="43">
        <f>ต.ป่างิ้ว!K74</f>
        <v>35</v>
      </c>
      <c r="L284" s="42">
        <f>ต.ป่างิ้ว!L74</f>
        <v>0</v>
      </c>
      <c r="M284" s="42" t="str">
        <f>ต.ป่างิ้ว!M74</f>
        <v>ผลสด</v>
      </c>
      <c r="N284" s="44">
        <f>ต.ป่างิ้ว!N74</f>
        <v>0</v>
      </c>
      <c r="O284" s="44" t="e">
        <f>ต.ป่างิ้ว!O74</f>
        <v>#DIV/0!</v>
      </c>
      <c r="P284" s="44">
        <f>ต.ป่างิ้ว!P74</f>
        <v>0</v>
      </c>
    </row>
    <row r="285" spans="1:16">
      <c r="A285" s="42" t="s">
        <v>94</v>
      </c>
      <c r="B285" s="42">
        <f>ต.หาดเสี้ยว!B24</f>
        <v>12</v>
      </c>
      <c r="C285" s="42">
        <f>ต.หาดเสี้ยว!C24</f>
        <v>14</v>
      </c>
      <c r="D285" s="42">
        <f>ต.หาดเสี้ยว!D24</f>
        <v>0</v>
      </c>
      <c r="E285" s="42">
        <f>ต.หาดเสี้ยว!E24</f>
        <v>0</v>
      </c>
      <c r="F285" s="42">
        <f>ต.หาดเสี้ยว!F24</f>
        <v>14</v>
      </c>
      <c r="G285" s="42">
        <f>ต.หาดเสี้ยว!G24</f>
        <v>24</v>
      </c>
      <c r="H285" s="42">
        <f>ต.หาดเสี้ยว!H24</f>
        <v>0</v>
      </c>
      <c r="I285" s="42">
        <f>ต.หาดเสี้ยว!I24</f>
        <v>0</v>
      </c>
      <c r="J285" s="42">
        <f>ต.หาดเสี้ยว!J24</f>
        <v>24</v>
      </c>
      <c r="K285" s="43">
        <f>ต.หาดเสี้ยว!K24</f>
        <v>38</v>
      </c>
      <c r="L285" s="42">
        <f>ต.หาดเสี้ยว!L24</f>
        <v>0</v>
      </c>
      <c r="M285" s="42" t="str">
        <f>ต.หาดเสี้ยว!M24</f>
        <v>ผลสด</v>
      </c>
      <c r="N285" s="44">
        <f>ต.หาดเสี้ยว!N24</f>
        <v>0</v>
      </c>
      <c r="O285" s="44" t="e">
        <f>ต.หาดเสี้ยว!O24</f>
        <v>#DIV/0!</v>
      </c>
      <c r="P285" s="44">
        <f>ต.หาดเสี้ยว!P24</f>
        <v>0</v>
      </c>
    </row>
    <row r="286" spans="1:16">
      <c r="A286" s="42" t="s">
        <v>95</v>
      </c>
      <c r="B286" s="42">
        <f>ต.บ้านตึก!B125</f>
        <v>40</v>
      </c>
      <c r="C286" s="42">
        <f>ต.บ้านตึก!C125</f>
        <v>198</v>
      </c>
      <c r="D286" s="42">
        <f>ต.บ้านตึก!D125</f>
        <v>0</v>
      </c>
      <c r="E286" s="42">
        <f>ต.บ้านตึก!E125</f>
        <v>0</v>
      </c>
      <c r="F286" s="42">
        <f>ต.บ้านตึก!F125</f>
        <v>198</v>
      </c>
      <c r="G286" s="42">
        <f>ต.บ้านตึก!G125</f>
        <v>198</v>
      </c>
      <c r="H286" s="42">
        <f>ต.บ้านตึก!H125</f>
        <v>0</v>
      </c>
      <c r="I286" s="42">
        <f>ต.บ้านตึก!I125</f>
        <v>0</v>
      </c>
      <c r="J286" s="42">
        <f>ต.บ้านตึก!J125</f>
        <v>198</v>
      </c>
      <c r="K286" s="43">
        <f>ต.บ้านตึก!K125</f>
        <v>396</v>
      </c>
      <c r="L286" s="42">
        <f>ต.บ้านตึก!L125</f>
        <v>0</v>
      </c>
      <c r="M286" s="42" t="str">
        <f>ต.บ้านตึก!M125</f>
        <v>ผลสด</v>
      </c>
      <c r="N286" s="44">
        <f>ต.บ้านตึก!N125</f>
        <v>0</v>
      </c>
      <c r="O286" s="44" t="e">
        <f>ต.บ้านตึก!O125</f>
        <v>#DIV/0!</v>
      </c>
      <c r="P286" s="44">
        <f>ต.บ้านตึก!P125</f>
        <v>0</v>
      </c>
    </row>
    <row r="287" spans="1:16">
      <c r="A287" s="42" t="s">
        <v>96</v>
      </c>
      <c r="B287" s="42">
        <f>ต.หนองอ้อ!B77</f>
        <v>28</v>
      </c>
      <c r="C287" s="42">
        <f>ต.หนองอ้อ!C77</f>
        <v>68</v>
      </c>
      <c r="D287" s="42">
        <f>ต.หนองอ้อ!D77</f>
        <v>0</v>
      </c>
      <c r="E287" s="42">
        <f>ต.หนองอ้อ!E77</f>
        <v>0</v>
      </c>
      <c r="F287" s="42">
        <f>ต.หนองอ้อ!F77</f>
        <v>68</v>
      </c>
      <c r="G287" s="42">
        <f>ต.หนองอ้อ!G77</f>
        <v>37</v>
      </c>
      <c r="H287" s="42">
        <f>ต.หนองอ้อ!H77</f>
        <v>0</v>
      </c>
      <c r="I287" s="42">
        <f>ต.หนองอ้อ!I77</f>
        <v>0</v>
      </c>
      <c r="J287" s="42">
        <f>ต.หนองอ้อ!J77</f>
        <v>37</v>
      </c>
      <c r="K287" s="43">
        <f>ต.หนองอ้อ!K77</f>
        <v>105</v>
      </c>
      <c r="L287" s="42">
        <f>ต.หนองอ้อ!L77</f>
        <v>0</v>
      </c>
      <c r="M287" s="42" t="str">
        <f>ต.หนองอ้อ!M77</f>
        <v>ผลสด</v>
      </c>
      <c r="N287" s="44">
        <f>ต.หนองอ้อ!N77</f>
        <v>0</v>
      </c>
      <c r="O287" s="44" t="e">
        <f>ต.หนองอ้อ!O77</f>
        <v>#DIV/0!</v>
      </c>
      <c r="P287" s="44">
        <f>ต.หนองอ้อ!P77</f>
        <v>0</v>
      </c>
    </row>
    <row r="288" spans="1:16">
      <c r="A288" s="42" t="s">
        <v>97</v>
      </c>
      <c r="B288" s="42">
        <f>ต.ดงคู่!B77</f>
        <v>13</v>
      </c>
      <c r="C288" s="42">
        <f>ต.ดงคู่!C77</f>
        <v>31</v>
      </c>
      <c r="D288" s="42">
        <f>ต.ดงคู่!D77</f>
        <v>0</v>
      </c>
      <c r="E288" s="42">
        <f>ต.ดงคู่!E77</f>
        <v>0</v>
      </c>
      <c r="F288" s="42">
        <f>ต.ดงคู่!F77</f>
        <v>31</v>
      </c>
      <c r="G288" s="42">
        <f>ต.ดงคู่!G77</f>
        <v>44</v>
      </c>
      <c r="H288" s="42">
        <f>ต.ดงคู่!H77</f>
        <v>0</v>
      </c>
      <c r="I288" s="42">
        <f>ต.ดงคู่!I77</f>
        <v>0</v>
      </c>
      <c r="J288" s="42">
        <f>ต.ดงคู่!J77</f>
        <v>44</v>
      </c>
      <c r="K288" s="43">
        <f>ต.ดงคู่!K77</f>
        <v>75</v>
      </c>
      <c r="L288" s="42">
        <f>ต.ดงคู่!L77</f>
        <v>0</v>
      </c>
      <c r="M288" s="42" t="str">
        <f>ต.ดงคู่!M77</f>
        <v>ผลสด</v>
      </c>
      <c r="N288" s="44">
        <f>ต.ดงคู่!N77</f>
        <v>0</v>
      </c>
      <c r="O288" s="44" t="e">
        <f>ต.ดงคู่!O77</f>
        <v>#DIV/0!</v>
      </c>
      <c r="P288" s="44">
        <f>ต.ดงคู่!P77</f>
        <v>0</v>
      </c>
    </row>
    <row r="289" spans="1:16">
      <c r="A289" s="42" t="s">
        <v>98</v>
      </c>
      <c r="B289" s="42">
        <f>ต.บ้านแก่ง!B97</f>
        <v>173</v>
      </c>
      <c r="C289" s="42">
        <f>ต.บ้านแก่ง!C97</f>
        <v>463</v>
      </c>
      <c r="D289" s="42">
        <f>ต.บ้านแก่ง!D97</f>
        <v>0</v>
      </c>
      <c r="E289" s="42">
        <f>ต.บ้านแก่ง!E97</f>
        <v>0</v>
      </c>
      <c r="F289" s="42">
        <f>ต.บ้านแก่ง!F97</f>
        <v>463</v>
      </c>
      <c r="G289" s="42">
        <f>ต.บ้านแก่ง!G97</f>
        <v>129</v>
      </c>
      <c r="H289" s="42">
        <f>ต.บ้านแก่ง!H97</f>
        <v>0</v>
      </c>
      <c r="I289" s="42">
        <f>ต.บ้านแก่ง!I97</f>
        <v>0</v>
      </c>
      <c r="J289" s="42">
        <f>ต.บ้านแก่ง!J97</f>
        <v>129</v>
      </c>
      <c r="K289" s="43">
        <f>ต.บ้านแก่ง!K97</f>
        <v>592</v>
      </c>
      <c r="L289" s="42">
        <f>ต.บ้านแก่ง!L97</f>
        <v>0</v>
      </c>
      <c r="M289" s="42" t="str">
        <f>ต.บ้านแก่ง!M97</f>
        <v>ผลสด</v>
      </c>
      <c r="N289" s="44">
        <f>ต.บ้านแก่ง!N97</f>
        <v>0</v>
      </c>
      <c r="O289" s="44" t="e">
        <f>ต.บ้านแก่ง!O97</f>
        <v>#DIV/0!</v>
      </c>
      <c r="P289" s="44">
        <f>ต.บ้านแก่ง!P97</f>
        <v>0</v>
      </c>
    </row>
    <row r="290" spans="1:16">
      <c r="A290" s="42" t="s">
        <v>99</v>
      </c>
      <c r="B290" s="42">
        <f>ต.ศรีสัชฯ!B38</f>
        <v>130</v>
      </c>
      <c r="C290" s="42">
        <f>ต.ศรีสัชฯ!C38</f>
        <v>126</v>
      </c>
      <c r="D290" s="42">
        <f>ต.ศรีสัชฯ!D38</f>
        <v>0</v>
      </c>
      <c r="E290" s="42">
        <f>ต.ศรีสัชฯ!E38</f>
        <v>0</v>
      </c>
      <c r="F290" s="42">
        <f>ต.ศรีสัชฯ!F38</f>
        <v>126</v>
      </c>
      <c r="G290" s="42">
        <f>ต.ศรีสัชฯ!G38</f>
        <v>262</v>
      </c>
      <c r="H290" s="42">
        <f>ต.ศรีสัชฯ!H38</f>
        <v>0</v>
      </c>
      <c r="I290" s="42">
        <f>ต.ศรีสัชฯ!I38</f>
        <v>0</v>
      </c>
      <c r="J290" s="42">
        <f>ต.ศรีสัชฯ!J38</f>
        <v>262</v>
      </c>
      <c r="K290" s="43">
        <f>ต.ศรีสัชฯ!K38</f>
        <v>388</v>
      </c>
      <c r="L290" s="42">
        <f>ต.ศรีสัชฯ!L38</f>
        <v>0</v>
      </c>
      <c r="M290" s="42" t="str">
        <f>ต.ศรีสัชฯ!M38</f>
        <v>ผลสด</v>
      </c>
      <c r="N290" s="44">
        <f>ต.ศรีสัชฯ!N38</f>
        <v>0</v>
      </c>
      <c r="O290" s="44" t="e">
        <f>ต.ศรีสัชฯ!O38</f>
        <v>#DIV/0!</v>
      </c>
      <c r="P290" s="44">
        <f>ต.ศรีสัชฯ!P38</f>
        <v>0</v>
      </c>
    </row>
    <row r="291" spans="1:16">
      <c r="A291" s="42" t="s">
        <v>100</v>
      </c>
      <c r="B291" s="42">
        <f>ต.ท่าชัย!B60</f>
        <v>15</v>
      </c>
      <c r="C291" s="42">
        <f>ต.ท่าชัย!C60</f>
        <v>50</v>
      </c>
      <c r="D291" s="42">
        <f>ต.ท่าชัย!D60</f>
        <v>0</v>
      </c>
      <c r="E291" s="42">
        <f>ต.ท่าชัย!E60</f>
        <v>0</v>
      </c>
      <c r="F291" s="42">
        <f>ต.ท่าชัย!F60</f>
        <v>50</v>
      </c>
      <c r="G291" s="42">
        <f>ต.ท่าชัย!G60</f>
        <v>7</v>
      </c>
      <c r="H291" s="42">
        <f>ต.ท่าชัย!H60</f>
        <v>0</v>
      </c>
      <c r="I291" s="42">
        <f>ต.ท่าชัย!I60</f>
        <v>0</v>
      </c>
      <c r="J291" s="42">
        <f>ต.ท่าชัย!J60</f>
        <v>7</v>
      </c>
      <c r="K291" s="43">
        <f>ต.ท่าชัย!K60</f>
        <v>57</v>
      </c>
      <c r="L291" s="42">
        <f>ต.ท่าชัย!L60</f>
        <v>0</v>
      </c>
      <c r="M291" s="42" t="str">
        <f>ต.ท่าชัย!M60</f>
        <v>ผลสด</v>
      </c>
      <c r="N291" s="44">
        <f>ต.ท่าชัย!N60</f>
        <v>0</v>
      </c>
      <c r="O291" s="44" t="e">
        <f>ต.ท่าชัย!O60</f>
        <v>#DIV/0!</v>
      </c>
      <c r="P291" s="44">
        <f>ต.ท่าชัย!P60</f>
        <v>0</v>
      </c>
    </row>
    <row r="292" spans="1:16">
      <c r="A292" s="42" t="s">
        <v>101</v>
      </c>
      <c r="B292" s="42">
        <f>ต.สารจิตร!B153</f>
        <v>30</v>
      </c>
      <c r="C292" s="42">
        <f>ต.สารจิตร!C153</f>
        <v>1</v>
      </c>
      <c r="D292" s="42">
        <f>ต.สารจิตร!D153</f>
        <v>0</v>
      </c>
      <c r="E292" s="42">
        <f>ต.สารจิตร!E153</f>
        <v>0</v>
      </c>
      <c r="F292" s="42">
        <f>ต.สารจิตร!F153</f>
        <v>1</v>
      </c>
      <c r="G292" s="42">
        <f>ต.สารจิตร!G153</f>
        <v>191</v>
      </c>
      <c r="H292" s="42">
        <f>ต.สารจิตร!H153</f>
        <v>0</v>
      </c>
      <c r="I292" s="42">
        <f>ต.สารจิตร!I153</f>
        <v>0</v>
      </c>
      <c r="J292" s="42">
        <f>ต.สารจิตร!J153</f>
        <v>191</v>
      </c>
      <c r="K292" s="43">
        <f>ต.สารจิตร!K153</f>
        <v>192</v>
      </c>
      <c r="L292" s="42">
        <f>ต.สารจิตร!L153</f>
        <v>0</v>
      </c>
      <c r="M292" s="42" t="str">
        <f>ต.สารจิตร!M153</f>
        <v>ผลสด</v>
      </c>
      <c r="N292" s="44">
        <f>ต.สารจิตร!N153</f>
        <v>0</v>
      </c>
      <c r="O292" s="44" t="e">
        <f>ต.สารจิตร!O153</f>
        <v>#DIV/0!</v>
      </c>
      <c r="P292" s="44">
        <f>ต.สารจิตร!P153</f>
        <v>0</v>
      </c>
    </row>
    <row r="293" spans="1:16">
      <c r="A293" s="50" t="s">
        <v>23</v>
      </c>
      <c r="B293" s="51">
        <f t="shared" ref="B293:N293" si="12">SUM(B282:B292)</f>
        <v>537</v>
      </c>
      <c r="C293" s="52">
        <f t="shared" si="12"/>
        <v>977</v>
      </c>
      <c r="D293" s="52">
        <f t="shared" si="12"/>
        <v>0</v>
      </c>
      <c r="E293" s="52">
        <f t="shared" si="12"/>
        <v>0</v>
      </c>
      <c r="F293" s="52">
        <f t="shared" si="12"/>
        <v>977</v>
      </c>
      <c r="G293" s="52">
        <f t="shared" si="12"/>
        <v>1414.75</v>
      </c>
      <c r="H293" s="52">
        <f t="shared" si="12"/>
        <v>0</v>
      </c>
      <c r="I293" s="52">
        <f t="shared" si="12"/>
        <v>0</v>
      </c>
      <c r="J293" s="52">
        <f t="shared" si="12"/>
        <v>1414.75</v>
      </c>
      <c r="K293" s="53">
        <f t="shared" si="12"/>
        <v>2391.75</v>
      </c>
      <c r="L293" s="52">
        <f t="shared" si="12"/>
        <v>0</v>
      </c>
      <c r="M293" s="51" t="s">
        <v>82</v>
      </c>
      <c r="N293" s="52">
        <f t="shared" si="12"/>
        <v>0</v>
      </c>
      <c r="O293" s="52" t="e">
        <f>N293/L293</f>
        <v>#DIV/0!</v>
      </c>
      <c r="P293" s="52">
        <f>SUM(P282:P292)/3</f>
        <v>0</v>
      </c>
    </row>
    <row r="294" spans="1:16" s="3" customFormat="1">
      <c r="A294" s="66"/>
      <c r="B294" s="67"/>
      <c r="C294" s="68"/>
      <c r="D294" s="68"/>
      <c r="E294" s="68"/>
      <c r="F294" s="68"/>
      <c r="G294" s="68"/>
      <c r="H294" s="68"/>
      <c r="I294" s="68"/>
      <c r="J294" s="68"/>
      <c r="K294" s="69"/>
      <c r="L294" s="68"/>
      <c r="M294" s="67"/>
      <c r="N294" s="68"/>
      <c r="O294" s="68"/>
      <c r="P294" s="68"/>
    </row>
    <row r="295" spans="1:16">
      <c r="A295" s="161" t="s">
        <v>118</v>
      </c>
      <c r="B295" s="161"/>
      <c r="C295" s="161"/>
      <c r="D295" s="161"/>
      <c r="E295" s="161"/>
      <c r="F295" s="161"/>
      <c r="G295" s="161"/>
      <c r="H295" s="161"/>
      <c r="I295" s="161"/>
      <c r="J295" s="161"/>
      <c r="K295" s="161"/>
      <c r="L295" s="161"/>
      <c r="M295" s="161"/>
      <c r="N295" s="161"/>
      <c r="O295" s="161"/>
      <c r="P295" s="161"/>
    </row>
    <row r="296" spans="1:16">
      <c r="A296" s="161" t="str">
        <f>A2</f>
        <v xml:space="preserve"> ประจำเดือน มีนาคม 2569</v>
      </c>
      <c r="B296" s="161"/>
      <c r="C296" s="161"/>
      <c r="D296" s="161"/>
      <c r="E296" s="161"/>
      <c r="F296" s="161"/>
      <c r="G296" s="161"/>
      <c r="H296" s="161"/>
      <c r="I296" s="161"/>
      <c r="J296" s="161"/>
      <c r="K296" s="161"/>
      <c r="L296" s="161"/>
      <c r="M296" s="161"/>
      <c r="N296" s="161"/>
      <c r="O296" s="161"/>
      <c r="P296" s="161"/>
    </row>
    <row r="297" spans="1:16">
      <c r="A297" s="161" t="s">
        <v>90</v>
      </c>
      <c r="B297" s="161"/>
      <c r="C297" s="161"/>
      <c r="D297" s="161"/>
      <c r="E297" s="161"/>
      <c r="F297" s="161"/>
      <c r="G297" s="161"/>
      <c r="H297" s="161"/>
      <c r="I297" s="161"/>
      <c r="J297" s="161"/>
      <c r="K297" s="161"/>
      <c r="L297" s="161"/>
      <c r="M297" s="161"/>
      <c r="N297" s="161"/>
      <c r="O297" s="161"/>
      <c r="P297" s="161"/>
    </row>
    <row r="298" spans="1:16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41"/>
      <c r="L298" s="39"/>
      <c r="M298" s="39"/>
      <c r="N298" s="39"/>
      <c r="O298" s="39"/>
      <c r="P298" s="39"/>
    </row>
    <row r="299" spans="1:16">
      <c r="A299" s="183" t="s">
        <v>25</v>
      </c>
      <c r="B299" s="184" t="s">
        <v>20</v>
      </c>
      <c r="C299" s="185" t="s">
        <v>40</v>
      </c>
      <c r="D299" s="186"/>
      <c r="E299" s="186"/>
      <c r="F299" s="187"/>
      <c r="G299" s="185" t="s">
        <v>41</v>
      </c>
      <c r="H299" s="186"/>
      <c r="I299" s="186"/>
      <c r="J299" s="187"/>
      <c r="K299" s="188" t="s">
        <v>42</v>
      </c>
      <c r="L299" s="191" t="s">
        <v>43</v>
      </c>
      <c r="M299" s="194" t="s">
        <v>44</v>
      </c>
      <c r="N299" s="191" t="s">
        <v>45</v>
      </c>
      <c r="O299" s="191" t="s">
        <v>46</v>
      </c>
      <c r="P299" s="197" t="s">
        <v>21</v>
      </c>
    </row>
    <row r="300" spans="1:16">
      <c r="A300" s="183"/>
      <c r="B300" s="184"/>
      <c r="C300" s="191" t="s">
        <v>47</v>
      </c>
      <c r="D300" s="191" t="s">
        <v>48</v>
      </c>
      <c r="E300" s="191" t="s">
        <v>49</v>
      </c>
      <c r="F300" s="191" t="s">
        <v>50</v>
      </c>
      <c r="G300" s="191" t="s">
        <v>51</v>
      </c>
      <c r="H300" s="191" t="s">
        <v>52</v>
      </c>
      <c r="I300" s="191" t="s">
        <v>49</v>
      </c>
      <c r="J300" s="191" t="s">
        <v>53</v>
      </c>
      <c r="K300" s="189"/>
      <c r="L300" s="192"/>
      <c r="M300" s="195"/>
      <c r="N300" s="192"/>
      <c r="O300" s="192"/>
      <c r="P300" s="198"/>
    </row>
    <row r="301" spans="1:16">
      <c r="A301" s="183"/>
      <c r="B301" s="184"/>
      <c r="C301" s="192"/>
      <c r="D301" s="192"/>
      <c r="E301" s="192"/>
      <c r="F301" s="192"/>
      <c r="G301" s="192"/>
      <c r="H301" s="192"/>
      <c r="I301" s="192"/>
      <c r="J301" s="192"/>
      <c r="K301" s="189"/>
      <c r="L301" s="192"/>
      <c r="M301" s="195"/>
      <c r="N301" s="192"/>
      <c r="O301" s="192"/>
      <c r="P301" s="198"/>
    </row>
    <row r="302" spans="1:16">
      <c r="A302" s="183"/>
      <c r="B302" s="184"/>
      <c r="C302" s="193"/>
      <c r="D302" s="193"/>
      <c r="E302" s="193"/>
      <c r="F302" s="193"/>
      <c r="G302" s="193"/>
      <c r="H302" s="193"/>
      <c r="I302" s="193"/>
      <c r="J302" s="193"/>
      <c r="K302" s="190"/>
      <c r="L302" s="193"/>
      <c r="M302" s="196"/>
      <c r="N302" s="193"/>
      <c r="O302" s="193"/>
      <c r="P302" s="199"/>
    </row>
    <row r="303" spans="1:16">
      <c r="A303" s="42" t="s">
        <v>91</v>
      </c>
      <c r="B303" s="42">
        <f>ต.แม่สิน!B282</f>
        <v>8</v>
      </c>
      <c r="C303" s="42">
        <f>ต.แม่สิน!C282</f>
        <v>0</v>
      </c>
      <c r="D303" s="42">
        <f>ต.แม่สิน!D282</f>
        <v>0</v>
      </c>
      <c r="E303" s="42">
        <f>ต.แม่สิน!E282</f>
        <v>0</v>
      </c>
      <c r="F303" s="42">
        <f>ต.แม่สิน!F282</f>
        <v>0</v>
      </c>
      <c r="G303" s="42">
        <f>ต.แม่สิน!G282</f>
        <v>27</v>
      </c>
      <c r="H303" s="42">
        <f>ต.แม่สิน!H282</f>
        <v>0</v>
      </c>
      <c r="I303" s="42">
        <f>ต.แม่สิน!I282</f>
        <v>0</v>
      </c>
      <c r="J303" s="42">
        <f>ต.แม่สิน!J282</f>
        <v>27</v>
      </c>
      <c r="K303" s="43">
        <f>ต.แม่สิน!K282</f>
        <v>27</v>
      </c>
      <c r="L303" s="42">
        <f>ต.แม่สิน!L282</f>
        <v>0</v>
      </c>
      <c r="M303" s="42" t="str">
        <f>ต.แม่สิน!M282</f>
        <v>ผลสด</v>
      </c>
      <c r="N303" s="44">
        <f>ต.แม่สิน!N282</f>
        <v>0</v>
      </c>
      <c r="O303" s="44" t="e">
        <f>ต.แม่สิน!O282</f>
        <v>#DIV/0!</v>
      </c>
      <c r="P303" s="44">
        <f>ต.แม่สิน!P282</f>
        <v>0</v>
      </c>
    </row>
    <row r="304" spans="1:16">
      <c r="A304" s="42" t="s">
        <v>92</v>
      </c>
      <c r="B304" s="42"/>
      <c r="C304" s="44"/>
      <c r="D304" s="44"/>
      <c r="E304" s="44"/>
      <c r="F304" s="44"/>
      <c r="G304" s="44"/>
      <c r="H304" s="44"/>
      <c r="I304" s="44"/>
      <c r="J304" s="44"/>
      <c r="K304" s="43"/>
      <c r="L304" s="44"/>
      <c r="M304" s="42"/>
      <c r="N304" s="44"/>
      <c r="O304" s="44"/>
      <c r="P304" s="44"/>
    </row>
    <row r="305" spans="1:16">
      <c r="A305" s="42" t="s">
        <v>93</v>
      </c>
      <c r="B305" s="42">
        <f>ต.ป่างิ้ว!B110</f>
        <v>25</v>
      </c>
      <c r="C305" s="42">
        <f>ต.ป่างิ้ว!C110</f>
        <v>22</v>
      </c>
      <c r="D305" s="42">
        <f>ต.ป่างิ้ว!D110</f>
        <v>0</v>
      </c>
      <c r="E305" s="42">
        <f>ต.ป่างิ้ว!E110</f>
        <v>0</v>
      </c>
      <c r="F305" s="42">
        <f>ต.ป่างิ้ว!F110</f>
        <v>22</v>
      </c>
      <c r="G305" s="42">
        <f>ต.ป่างิ้ว!G110</f>
        <v>89</v>
      </c>
      <c r="H305" s="42">
        <f>ต.ป่างิ้ว!H110</f>
        <v>0</v>
      </c>
      <c r="I305" s="42">
        <f>ต.ป่างิ้ว!I110</f>
        <v>0</v>
      </c>
      <c r="J305" s="42">
        <f>ต.ป่างิ้ว!J110</f>
        <v>89</v>
      </c>
      <c r="K305" s="43">
        <f>ต.ป่างิ้ว!K110</f>
        <v>111</v>
      </c>
      <c r="L305" s="42">
        <f>ต.ป่างิ้ว!L110</f>
        <v>0</v>
      </c>
      <c r="M305" s="42" t="str">
        <f>ต.ป่างิ้ว!M110</f>
        <v>ผลสด</v>
      </c>
      <c r="N305" s="44">
        <f>ต.ป่างิ้ว!N110</f>
        <v>0</v>
      </c>
      <c r="O305" s="44" t="e">
        <f>ต.ป่างิ้ว!O110</f>
        <v>#DIV/0!</v>
      </c>
      <c r="P305" s="44">
        <f>ต.ป่างิ้ว!P110</f>
        <v>0</v>
      </c>
    </row>
    <row r="306" spans="1:16">
      <c r="A306" s="42" t="s">
        <v>94</v>
      </c>
      <c r="B306" s="42">
        <f>ต.หาดเสี้ยว!B46</f>
        <v>40</v>
      </c>
      <c r="C306" s="42">
        <f>ต.หาดเสี้ยว!C46</f>
        <v>0</v>
      </c>
      <c r="D306" s="42">
        <f>ต.หาดเสี้ยว!D46</f>
        <v>0</v>
      </c>
      <c r="E306" s="42">
        <f>ต.หาดเสี้ยว!E46</f>
        <v>0</v>
      </c>
      <c r="F306" s="42">
        <f>ต.หาดเสี้ยว!F46</f>
        <v>0</v>
      </c>
      <c r="G306" s="42">
        <f>ต.หาดเสี้ยว!G46</f>
        <v>52</v>
      </c>
      <c r="H306" s="42">
        <f>ต.หาดเสี้ยว!H46</f>
        <v>0</v>
      </c>
      <c r="I306" s="42">
        <f>ต.หาดเสี้ยว!I46</f>
        <v>0</v>
      </c>
      <c r="J306" s="42">
        <f>ต.หาดเสี้ยว!J46</f>
        <v>52</v>
      </c>
      <c r="K306" s="43">
        <f>ต.หาดเสี้ยว!K46</f>
        <v>52</v>
      </c>
      <c r="L306" s="42">
        <f>ต.หาดเสี้ยว!L46</f>
        <v>0</v>
      </c>
      <c r="M306" s="42" t="str">
        <f>ต.หาดเสี้ยว!M46</f>
        <v>ผลสด</v>
      </c>
      <c r="N306" s="44">
        <f>ต.หาดเสี้ยว!N46</f>
        <v>0</v>
      </c>
      <c r="O306" s="44" t="e">
        <f>ต.หาดเสี้ยว!O46</f>
        <v>#DIV/0!</v>
      </c>
      <c r="P306" s="44">
        <f>ต.หาดเสี้ยว!P46</f>
        <v>0</v>
      </c>
    </row>
    <row r="307" spans="1:16">
      <c r="A307" s="42" t="s">
        <v>95</v>
      </c>
      <c r="B307" s="42"/>
      <c r="C307" s="44"/>
      <c r="D307" s="44"/>
      <c r="E307" s="44"/>
      <c r="F307" s="44"/>
      <c r="G307" s="44"/>
      <c r="H307" s="44"/>
      <c r="I307" s="44"/>
      <c r="J307" s="44"/>
      <c r="K307" s="43"/>
      <c r="L307" s="44"/>
      <c r="M307" s="42"/>
      <c r="N307" s="44"/>
      <c r="O307" s="44"/>
      <c r="P307" s="44"/>
    </row>
    <row r="308" spans="1:16">
      <c r="A308" s="42" t="s">
        <v>96</v>
      </c>
      <c r="B308" s="42">
        <f>ต.หนองอ้อ!B243</f>
        <v>3</v>
      </c>
      <c r="C308" s="42">
        <f>ต.หนองอ้อ!C243</f>
        <v>15</v>
      </c>
      <c r="D308" s="42">
        <f>ต.หนองอ้อ!D243</f>
        <v>0</v>
      </c>
      <c r="E308" s="42">
        <f>ต.หนองอ้อ!E243</f>
        <v>0</v>
      </c>
      <c r="F308" s="42">
        <f>ต.หนองอ้อ!F243</f>
        <v>15</v>
      </c>
      <c r="G308" s="42">
        <f>ต.หนองอ้อ!G243</f>
        <v>0</v>
      </c>
      <c r="H308" s="42">
        <f>ต.หนองอ้อ!H243</f>
        <v>0</v>
      </c>
      <c r="I308" s="42">
        <f>ต.หนองอ้อ!I243</f>
        <v>0</v>
      </c>
      <c r="J308" s="42">
        <f>ต.หนองอ้อ!J243</f>
        <v>0</v>
      </c>
      <c r="K308" s="42">
        <f>ต.หนองอ้อ!K243</f>
        <v>15</v>
      </c>
      <c r="L308" s="42">
        <f>ต.หนองอ้อ!L243</f>
        <v>0</v>
      </c>
      <c r="M308" s="42" t="str">
        <f>ต.หนองอ้อ!M243</f>
        <v>ผลสด</v>
      </c>
      <c r="N308" s="42">
        <f>ต.หนองอ้อ!N243</f>
        <v>0</v>
      </c>
      <c r="O308" s="42">
        <f>ต.หนองอ้อ!O243</f>
        <v>0</v>
      </c>
      <c r="P308" s="42">
        <f>ต.หนองอ้อ!P243</f>
        <v>0</v>
      </c>
    </row>
    <row r="309" spans="1:16">
      <c r="A309" s="42" t="s">
        <v>97</v>
      </c>
      <c r="B309" s="42"/>
      <c r="C309" s="44"/>
      <c r="D309" s="44"/>
      <c r="E309" s="44"/>
      <c r="F309" s="44"/>
      <c r="G309" s="44"/>
      <c r="H309" s="44"/>
      <c r="I309" s="44"/>
      <c r="J309" s="44"/>
      <c r="K309" s="43"/>
      <c r="L309" s="44"/>
      <c r="M309" s="42"/>
      <c r="N309" s="44"/>
      <c r="O309" s="44"/>
      <c r="P309" s="44"/>
    </row>
    <row r="310" spans="1:16">
      <c r="A310" s="42" t="s">
        <v>98</v>
      </c>
      <c r="B310" s="42">
        <f>ต.บ้านแก่ง!B135</f>
        <v>27</v>
      </c>
      <c r="C310" s="42">
        <f>ต.บ้านแก่ง!C135</f>
        <v>135</v>
      </c>
      <c r="D310" s="42">
        <f>ต.บ้านแก่ง!D135</f>
        <v>0</v>
      </c>
      <c r="E310" s="42">
        <f>ต.บ้านแก่ง!E135</f>
        <v>0</v>
      </c>
      <c r="F310" s="42">
        <f>ต.บ้านแก่ง!F135</f>
        <v>135</v>
      </c>
      <c r="G310" s="42">
        <f>ต.บ้านแก่ง!G135</f>
        <v>41</v>
      </c>
      <c r="H310" s="42">
        <f>ต.บ้านแก่ง!H135</f>
        <v>0</v>
      </c>
      <c r="I310" s="42">
        <f>ต.บ้านแก่ง!I135</f>
        <v>0</v>
      </c>
      <c r="J310" s="42">
        <f>ต.บ้านแก่ง!J135</f>
        <v>41</v>
      </c>
      <c r="K310" s="43">
        <f>ต.บ้านแก่ง!K135</f>
        <v>176</v>
      </c>
      <c r="L310" s="42">
        <f>ต.บ้านแก่ง!L135</f>
        <v>0</v>
      </c>
      <c r="M310" s="42" t="str">
        <f>ต.บ้านแก่ง!M135</f>
        <v>ผลสด</v>
      </c>
      <c r="N310" s="44">
        <f>ต.บ้านแก่ง!N135</f>
        <v>0</v>
      </c>
      <c r="O310" s="44" t="e">
        <f>ต.บ้านแก่ง!O135</f>
        <v>#DIV/0!</v>
      </c>
      <c r="P310" s="44">
        <f>ต.บ้านแก่ง!P135</f>
        <v>0</v>
      </c>
    </row>
    <row r="311" spans="1:16">
      <c r="A311" s="42" t="s">
        <v>99</v>
      </c>
      <c r="B311" s="42">
        <f>ต.ศรีสัชฯ!B62</f>
        <v>197</v>
      </c>
      <c r="C311" s="42">
        <f>ต.ศรีสัชฯ!C62</f>
        <v>16</v>
      </c>
      <c r="D311" s="42">
        <f>ต.ศรีสัชฯ!D62</f>
        <v>0</v>
      </c>
      <c r="E311" s="42">
        <f>ต.ศรีสัชฯ!E62</f>
        <v>0</v>
      </c>
      <c r="F311" s="42">
        <f>ต.ศรีสัชฯ!F62</f>
        <v>16</v>
      </c>
      <c r="G311" s="42">
        <f>ต.ศรีสัชฯ!G62</f>
        <v>492</v>
      </c>
      <c r="H311" s="42">
        <f>ต.ศรีสัชฯ!H62</f>
        <v>0</v>
      </c>
      <c r="I311" s="42">
        <f>ต.ศรีสัชฯ!I62</f>
        <v>0</v>
      </c>
      <c r="J311" s="42">
        <f>ต.ศรีสัชฯ!J62</f>
        <v>492</v>
      </c>
      <c r="K311" s="43">
        <f>ต.ศรีสัชฯ!K62</f>
        <v>508</v>
      </c>
      <c r="L311" s="42">
        <f>ต.ศรีสัชฯ!L62</f>
        <v>0</v>
      </c>
      <c r="M311" s="42" t="str">
        <f>ต.ศรีสัชฯ!M62</f>
        <v>ผลสด</v>
      </c>
      <c r="N311" s="44">
        <f>ต.ศรีสัชฯ!N62</f>
        <v>0</v>
      </c>
      <c r="O311" s="44" t="e">
        <f>ต.ศรีสัชฯ!O62</f>
        <v>#DIV/0!</v>
      </c>
      <c r="P311" s="44">
        <f>ต.ศรีสัชฯ!P62</f>
        <v>0</v>
      </c>
    </row>
    <row r="312" spans="1:16">
      <c r="A312" s="42" t="s">
        <v>100</v>
      </c>
      <c r="B312" s="42"/>
      <c r="C312" s="44"/>
      <c r="D312" s="44"/>
      <c r="E312" s="44"/>
      <c r="F312" s="44"/>
      <c r="G312" s="44"/>
      <c r="H312" s="44"/>
      <c r="I312" s="44"/>
      <c r="J312" s="44"/>
      <c r="K312" s="43"/>
      <c r="L312" s="44"/>
      <c r="M312" s="42"/>
      <c r="N312" s="44"/>
      <c r="O312" s="44"/>
      <c r="P312" s="44"/>
    </row>
    <row r="313" spans="1:16">
      <c r="A313" s="42" t="s">
        <v>101</v>
      </c>
      <c r="B313" s="42"/>
      <c r="C313" s="44"/>
      <c r="D313" s="44"/>
      <c r="E313" s="44"/>
      <c r="F313" s="44"/>
      <c r="G313" s="44"/>
      <c r="H313" s="44"/>
      <c r="I313" s="44"/>
      <c r="J313" s="44"/>
      <c r="K313" s="43"/>
      <c r="L313" s="44"/>
      <c r="M313" s="42"/>
      <c r="N313" s="44"/>
      <c r="O313" s="44"/>
      <c r="P313" s="44"/>
    </row>
    <row r="314" spans="1:16">
      <c r="A314" s="50" t="s">
        <v>23</v>
      </c>
      <c r="B314" s="51">
        <f t="shared" ref="B314:N314" si="13">SUM(B303:B313)</f>
        <v>300</v>
      </c>
      <c r="C314" s="52">
        <f t="shared" si="13"/>
        <v>188</v>
      </c>
      <c r="D314" s="52">
        <f t="shared" si="13"/>
        <v>0</v>
      </c>
      <c r="E314" s="52">
        <f t="shared" si="13"/>
        <v>0</v>
      </c>
      <c r="F314" s="52">
        <f t="shared" si="13"/>
        <v>188</v>
      </c>
      <c r="G314" s="52">
        <f t="shared" si="13"/>
        <v>701</v>
      </c>
      <c r="H314" s="52">
        <f t="shared" si="13"/>
        <v>0</v>
      </c>
      <c r="I314" s="52">
        <f t="shared" si="13"/>
        <v>0</v>
      </c>
      <c r="J314" s="52">
        <f t="shared" si="13"/>
        <v>701</v>
      </c>
      <c r="K314" s="53">
        <f t="shared" si="13"/>
        <v>889</v>
      </c>
      <c r="L314" s="52">
        <f t="shared" si="13"/>
        <v>0</v>
      </c>
      <c r="M314" s="51" t="s">
        <v>82</v>
      </c>
      <c r="N314" s="52">
        <f t="shared" si="13"/>
        <v>0</v>
      </c>
      <c r="O314" s="52" t="e">
        <f>N314/L314</f>
        <v>#DIV/0!</v>
      </c>
      <c r="P314" s="52">
        <f>SUM(P303:P313)</f>
        <v>0</v>
      </c>
    </row>
    <row r="315" spans="1:16" s="3" customFormat="1">
      <c r="A315" s="66"/>
      <c r="B315" s="67"/>
      <c r="C315" s="68"/>
      <c r="D315" s="68"/>
      <c r="E315" s="68"/>
      <c r="F315" s="68"/>
      <c r="G315" s="68"/>
      <c r="H315" s="68"/>
      <c r="I315" s="68"/>
      <c r="J315" s="68"/>
      <c r="K315" s="69"/>
      <c r="L315" s="68"/>
      <c r="M315" s="67"/>
      <c r="N315" s="68"/>
      <c r="O315" s="68"/>
      <c r="P315" s="68"/>
    </row>
    <row r="316" spans="1:16">
      <c r="A316" s="161" t="s">
        <v>118</v>
      </c>
      <c r="B316" s="161"/>
      <c r="C316" s="161"/>
      <c r="D316" s="161"/>
      <c r="E316" s="161"/>
      <c r="F316" s="161"/>
      <c r="G316" s="161"/>
      <c r="H316" s="161"/>
      <c r="I316" s="161"/>
      <c r="J316" s="161"/>
      <c r="K316" s="161"/>
      <c r="L316" s="161"/>
      <c r="M316" s="161"/>
      <c r="N316" s="161"/>
      <c r="O316" s="161"/>
      <c r="P316" s="161"/>
    </row>
    <row r="317" spans="1:16">
      <c r="A317" s="161" t="str">
        <f>A2</f>
        <v xml:space="preserve"> ประจำเดือน มีนาคม 2569</v>
      </c>
      <c r="B317" s="161"/>
      <c r="C317" s="161"/>
      <c r="D317" s="161"/>
      <c r="E317" s="161"/>
      <c r="F317" s="161"/>
      <c r="G317" s="161"/>
      <c r="H317" s="161"/>
      <c r="I317" s="161"/>
      <c r="J317" s="161"/>
      <c r="K317" s="161"/>
      <c r="L317" s="161"/>
      <c r="M317" s="161"/>
      <c r="N317" s="161"/>
      <c r="O317" s="161"/>
      <c r="P317" s="161"/>
    </row>
    <row r="318" spans="1:16">
      <c r="A318" s="161" t="s">
        <v>90</v>
      </c>
      <c r="B318" s="161"/>
      <c r="C318" s="161"/>
      <c r="D318" s="161"/>
      <c r="E318" s="161"/>
      <c r="F318" s="161"/>
      <c r="G318" s="161"/>
      <c r="H318" s="161"/>
      <c r="I318" s="161"/>
      <c r="J318" s="161"/>
      <c r="K318" s="161"/>
      <c r="L318" s="161"/>
      <c r="M318" s="161"/>
      <c r="N318" s="161"/>
      <c r="O318" s="161"/>
      <c r="P318" s="161"/>
    </row>
    <row r="319" spans="1:16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41"/>
      <c r="L319" s="39"/>
      <c r="M319" s="39"/>
      <c r="N319" s="39"/>
      <c r="O319" s="39"/>
      <c r="P319" s="39"/>
    </row>
    <row r="320" spans="1:16" ht="24.6" customHeight="1">
      <c r="A320" s="183" t="s">
        <v>83</v>
      </c>
      <c r="B320" s="184" t="s">
        <v>20</v>
      </c>
      <c r="C320" s="185" t="s">
        <v>40</v>
      </c>
      <c r="D320" s="186"/>
      <c r="E320" s="186"/>
      <c r="F320" s="187"/>
      <c r="G320" s="185" t="s">
        <v>41</v>
      </c>
      <c r="H320" s="186"/>
      <c r="I320" s="186"/>
      <c r="J320" s="187"/>
      <c r="K320" s="188" t="s">
        <v>42</v>
      </c>
      <c r="L320" s="191" t="s">
        <v>43</v>
      </c>
      <c r="M320" s="194" t="s">
        <v>44</v>
      </c>
      <c r="N320" s="191" t="s">
        <v>45</v>
      </c>
      <c r="O320" s="191" t="s">
        <v>46</v>
      </c>
      <c r="P320" s="197" t="s">
        <v>21</v>
      </c>
    </row>
    <row r="321" spans="1:16" ht="24.6" customHeight="1">
      <c r="A321" s="183"/>
      <c r="B321" s="184"/>
      <c r="C321" s="191" t="s">
        <v>47</v>
      </c>
      <c r="D321" s="191" t="s">
        <v>48</v>
      </c>
      <c r="E321" s="191" t="s">
        <v>49</v>
      </c>
      <c r="F321" s="191" t="s">
        <v>50</v>
      </c>
      <c r="G321" s="191" t="s">
        <v>51</v>
      </c>
      <c r="H321" s="191" t="s">
        <v>52</v>
      </c>
      <c r="I321" s="191" t="s">
        <v>49</v>
      </c>
      <c r="J321" s="191" t="s">
        <v>53</v>
      </c>
      <c r="K321" s="189"/>
      <c r="L321" s="192"/>
      <c r="M321" s="195"/>
      <c r="N321" s="192"/>
      <c r="O321" s="192"/>
      <c r="P321" s="198"/>
    </row>
    <row r="322" spans="1:16">
      <c r="A322" s="183"/>
      <c r="B322" s="184"/>
      <c r="C322" s="192"/>
      <c r="D322" s="192"/>
      <c r="E322" s="192"/>
      <c r="F322" s="192"/>
      <c r="G322" s="192"/>
      <c r="H322" s="192"/>
      <c r="I322" s="192"/>
      <c r="J322" s="192"/>
      <c r="K322" s="189"/>
      <c r="L322" s="192"/>
      <c r="M322" s="195"/>
      <c r="N322" s="192"/>
      <c r="O322" s="192"/>
      <c r="P322" s="198"/>
    </row>
    <row r="323" spans="1:16">
      <c r="A323" s="183"/>
      <c r="B323" s="184"/>
      <c r="C323" s="193"/>
      <c r="D323" s="193"/>
      <c r="E323" s="193"/>
      <c r="F323" s="193"/>
      <c r="G323" s="193"/>
      <c r="H323" s="193"/>
      <c r="I323" s="193"/>
      <c r="J323" s="193"/>
      <c r="K323" s="190"/>
      <c r="L323" s="193"/>
      <c r="M323" s="196"/>
      <c r="N323" s="193"/>
      <c r="O323" s="193"/>
      <c r="P323" s="199"/>
    </row>
    <row r="324" spans="1:16">
      <c r="A324" s="42" t="s">
        <v>91</v>
      </c>
      <c r="B324" s="42">
        <f>ต.แม่สิน!B251</f>
        <v>9</v>
      </c>
      <c r="C324" s="42">
        <f>ต.แม่สิน!C251</f>
        <v>6</v>
      </c>
      <c r="D324" s="42">
        <f>ต.แม่สิน!D251</f>
        <v>0</v>
      </c>
      <c r="E324" s="42">
        <f>ต.แม่สิน!E251</f>
        <v>0</v>
      </c>
      <c r="F324" s="42">
        <f>ต.แม่สิน!F251</f>
        <v>6</v>
      </c>
      <c r="G324" s="42">
        <f>ต.แม่สิน!G251</f>
        <v>5</v>
      </c>
      <c r="H324" s="42">
        <f>ต.แม่สิน!H251</f>
        <v>0</v>
      </c>
      <c r="I324" s="42">
        <f>ต.แม่สิน!I251</f>
        <v>0</v>
      </c>
      <c r="J324" s="42">
        <f>ต.แม่สิน!J251</f>
        <v>5</v>
      </c>
      <c r="K324" s="43">
        <f>ต.แม่สิน!K251</f>
        <v>11</v>
      </c>
      <c r="L324" s="42">
        <f>ต.แม่สิน!L251</f>
        <v>0</v>
      </c>
      <c r="M324" s="42" t="str">
        <f>ต.แม่สิน!M251</f>
        <v>ผลสด</v>
      </c>
      <c r="N324" s="44">
        <f>ต.แม่สิน!N251</f>
        <v>0</v>
      </c>
      <c r="O324" s="44" t="e">
        <f>ต.แม่สิน!O251</f>
        <v>#DIV/0!</v>
      </c>
      <c r="P324" s="44">
        <f>ต.แม่สิน!P251</f>
        <v>0</v>
      </c>
    </row>
    <row r="325" spans="1:16">
      <c r="A325" s="42" t="s">
        <v>92</v>
      </c>
      <c r="B325" s="42">
        <f>ต.แม่สำ!B82</f>
        <v>34</v>
      </c>
      <c r="C325" s="42">
        <f>ต.แม่สำ!C82</f>
        <v>0</v>
      </c>
      <c r="D325" s="42">
        <f>ต.แม่สำ!D82</f>
        <v>0</v>
      </c>
      <c r="E325" s="42">
        <f>ต.แม่สำ!E82</f>
        <v>0</v>
      </c>
      <c r="F325" s="42">
        <f>ต.แม่สำ!F82</f>
        <v>0</v>
      </c>
      <c r="G325" s="42">
        <f>ต.แม่สำ!G82</f>
        <v>170</v>
      </c>
      <c r="H325" s="42">
        <f>ต.แม่สำ!H82</f>
        <v>0</v>
      </c>
      <c r="I325" s="42">
        <f>ต.แม่สำ!I82</f>
        <v>0</v>
      </c>
      <c r="J325" s="42">
        <f>ต.แม่สำ!J82</f>
        <v>170</v>
      </c>
      <c r="K325" s="43">
        <f>ต.แม่สำ!K82</f>
        <v>170</v>
      </c>
      <c r="L325" s="42">
        <f>ต.แม่สำ!L82</f>
        <v>0</v>
      </c>
      <c r="M325" s="42" t="str">
        <f>ต.แม่สำ!M82</f>
        <v>ผลสด</v>
      </c>
      <c r="N325" s="44">
        <f>ต.แม่สำ!N82</f>
        <v>0</v>
      </c>
      <c r="O325" s="44" t="e">
        <f>ต.แม่สำ!O82</f>
        <v>#DIV/0!</v>
      </c>
      <c r="P325" s="44">
        <f>ต.แม่สำ!P82</f>
        <v>0</v>
      </c>
    </row>
    <row r="326" spans="1:16">
      <c r="A326" s="42" t="s">
        <v>93</v>
      </c>
      <c r="B326" s="42">
        <f>ต.ป่างิ้ว!B92</f>
        <v>42</v>
      </c>
      <c r="C326" s="42">
        <f>ต.ป่างิ้ว!C92</f>
        <v>14</v>
      </c>
      <c r="D326" s="42">
        <f>ต.ป่างิ้ว!D92</f>
        <v>0</v>
      </c>
      <c r="E326" s="42">
        <f>ต.ป่างิ้ว!E92</f>
        <v>0</v>
      </c>
      <c r="F326" s="42">
        <f>ต.ป่างิ้ว!F92</f>
        <v>14</v>
      </c>
      <c r="G326" s="42">
        <f>ต.ป่างิ้ว!G92</f>
        <v>288</v>
      </c>
      <c r="H326" s="42">
        <f>ต.ป่างิ้ว!H92</f>
        <v>0</v>
      </c>
      <c r="I326" s="42">
        <f>ต.ป่างิ้ว!I92</f>
        <v>0</v>
      </c>
      <c r="J326" s="42">
        <f>ต.ป่างิ้ว!J92</f>
        <v>288</v>
      </c>
      <c r="K326" s="43">
        <f>ต.ป่างิ้ว!K92</f>
        <v>302</v>
      </c>
      <c r="L326" s="42">
        <f>ต.ป่างิ้ว!L92</f>
        <v>0</v>
      </c>
      <c r="M326" s="42" t="str">
        <f>ต.ป่างิ้ว!M92</f>
        <v>ผลสด</v>
      </c>
      <c r="N326" s="44">
        <f>ต.ป่างิ้ว!N92</f>
        <v>0</v>
      </c>
      <c r="O326" s="44" t="e">
        <f>ต.ป่างิ้ว!O92</f>
        <v>#DIV/0!</v>
      </c>
      <c r="P326" s="44">
        <f>ต.ป่างิ้ว!P92</f>
        <v>0</v>
      </c>
    </row>
    <row r="327" spans="1:16">
      <c r="A327" s="42" t="s">
        <v>94</v>
      </c>
      <c r="B327" s="42">
        <f>ต.หาดเสี้ยว!B35</f>
        <v>13</v>
      </c>
      <c r="C327" s="42">
        <f>ต.หาดเสี้ยว!C35</f>
        <v>0</v>
      </c>
      <c r="D327" s="42">
        <f>ต.หาดเสี้ยว!D35</f>
        <v>0</v>
      </c>
      <c r="E327" s="42">
        <f>ต.หาดเสี้ยว!E35</f>
        <v>0</v>
      </c>
      <c r="F327" s="42">
        <f>ต.หาดเสี้ยว!F35</f>
        <v>0</v>
      </c>
      <c r="G327" s="42">
        <f>ต.หาดเสี้ยว!G35</f>
        <v>22</v>
      </c>
      <c r="H327" s="42">
        <f>ต.หาดเสี้ยว!H35</f>
        <v>0</v>
      </c>
      <c r="I327" s="42">
        <f>ต.หาดเสี้ยว!I35</f>
        <v>0</v>
      </c>
      <c r="J327" s="42">
        <f>ต.หาดเสี้ยว!J35</f>
        <v>22</v>
      </c>
      <c r="K327" s="43">
        <f>ต.หาดเสี้ยว!K35</f>
        <v>22</v>
      </c>
      <c r="L327" s="42">
        <f>ต.หาดเสี้ยว!L35</f>
        <v>0</v>
      </c>
      <c r="M327" s="42" t="str">
        <f>ต.หาดเสี้ยว!M35</f>
        <v>ผลสด</v>
      </c>
      <c r="N327" s="44">
        <f>ต.หาดเสี้ยว!N35</f>
        <v>0</v>
      </c>
      <c r="O327" s="44" t="e">
        <f>ต.หาดเสี้ยว!O35</f>
        <v>#DIV/0!</v>
      </c>
      <c r="P327" s="44">
        <f>ต.หาดเสี้ยว!P35</f>
        <v>0</v>
      </c>
    </row>
    <row r="328" spans="1:16">
      <c r="A328" s="42" t="s">
        <v>95</v>
      </c>
      <c r="B328" s="42"/>
      <c r="C328" s="44"/>
      <c r="D328" s="44"/>
      <c r="E328" s="44"/>
      <c r="F328" s="44"/>
      <c r="G328" s="44"/>
      <c r="H328" s="44"/>
      <c r="I328" s="44"/>
      <c r="J328" s="44"/>
      <c r="K328" s="43"/>
      <c r="L328" s="44"/>
      <c r="M328" s="42"/>
      <c r="N328" s="44"/>
      <c r="O328" s="44"/>
      <c r="P328" s="44"/>
    </row>
    <row r="329" spans="1:16">
      <c r="A329" s="42" t="s">
        <v>96</v>
      </c>
      <c r="B329" s="42"/>
      <c r="C329" s="44"/>
      <c r="D329" s="44"/>
      <c r="E329" s="44"/>
      <c r="F329" s="44"/>
      <c r="G329" s="44"/>
      <c r="H329" s="44"/>
      <c r="I329" s="44"/>
      <c r="J329" s="44"/>
      <c r="K329" s="43"/>
      <c r="L329" s="44"/>
      <c r="M329" s="42"/>
      <c r="N329" s="44"/>
      <c r="O329" s="44"/>
      <c r="P329" s="44"/>
    </row>
    <row r="330" spans="1:16">
      <c r="A330" s="42" t="s">
        <v>97</v>
      </c>
      <c r="B330" s="42"/>
      <c r="C330" s="44"/>
      <c r="D330" s="44"/>
      <c r="E330" s="44"/>
      <c r="F330" s="44"/>
      <c r="G330" s="44"/>
      <c r="H330" s="44"/>
      <c r="I330" s="44"/>
      <c r="J330" s="44"/>
      <c r="K330" s="43"/>
      <c r="L330" s="44"/>
      <c r="M330" s="42"/>
      <c r="N330" s="44"/>
      <c r="O330" s="44"/>
      <c r="P330" s="44"/>
    </row>
    <row r="331" spans="1:16">
      <c r="A331" s="42" t="s">
        <v>98</v>
      </c>
      <c r="B331" s="42">
        <f>ต.บ้านแก่ง!B116</f>
        <v>64</v>
      </c>
      <c r="C331" s="42">
        <f>ต.บ้านแก่ง!C116</f>
        <v>133</v>
      </c>
      <c r="D331" s="42">
        <f>ต.บ้านแก่ง!D116</f>
        <v>0</v>
      </c>
      <c r="E331" s="42">
        <f>ต.บ้านแก่ง!E116</f>
        <v>0</v>
      </c>
      <c r="F331" s="42">
        <f>ต.บ้านแก่ง!F116</f>
        <v>133</v>
      </c>
      <c r="G331" s="42">
        <f>ต.บ้านแก่ง!G116</f>
        <v>133</v>
      </c>
      <c r="H331" s="42">
        <f>ต.บ้านแก่ง!H116</f>
        <v>0</v>
      </c>
      <c r="I331" s="42">
        <f>ต.บ้านแก่ง!I116</f>
        <v>0</v>
      </c>
      <c r="J331" s="42">
        <f>ต.บ้านแก่ง!J116</f>
        <v>133</v>
      </c>
      <c r="K331" s="43">
        <f>ต.บ้านแก่ง!K116</f>
        <v>266</v>
      </c>
      <c r="L331" s="42">
        <f>ต.บ้านแก่ง!L116</f>
        <v>0</v>
      </c>
      <c r="M331" s="42" t="str">
        <f>ต.บ้านแก่ง!M116</f>
        <v>ผลสด</v>
      </c>
      <c r="N331" s="44">
        <f>ต.บ้านแก่ง!N116</f>
        <v>0</v>
      </c>
      <c r="O331" s="44" t="e">
        <f>ต.บ้านแก่ง!O116</f>
        <v>#DIV/0!</v>
      </c>
      <c r="P331" s="44">
        <f>ต.บ้านแก่ง!P116</f>
        <v>0</v>
      </c>
    </row>
    <row r="332" spans="1:16">
      <c r="A332" s="42" t="s">
        <v>99</v>
      </c>
      <c r="B332" s="42">
        <f>ต.ศรีสัชฯ!B50</f>
        <v>82</v>
      </c>
      <c r="C332" s="42">
        <f>ต.ศรีสัชฯ!C50</f>
        <v>0</v>
      </c>
      <c r="D332" s="42">
        <f>ต.ศรีสัชฯ!D50</f>
        <v>0</v>
      </c>
      <c r="E332" s="42">
        <f>ต.ศรีสัชฯ!E50</f>
        <v>0</v>
      </c>
      <c r="F332" s="42">
        <f>ต.ศรีสัชฯ!F50</f>
        <v>0</v>
      </c>
      <c r="G332" s="42">
        <f>ต.ศรีสัชฯ!G50</f>
        <v>220</v>
      </c>
      <c r="H332" s="42">
        <f>ต.ศรีสัชฯ!H50</f>
        <v>0</v>
      </c>
      <c r="I332" s="42">
        <f>ต.ศรีสัชฯ!I50</f>
        <v>0</v>
      </c>
      <c r="J332" s="42">
        <f>ต.ศรีสัชฯ!J50</f>
        <v>220</v>
      </c>
      <c r="K332" s="43">
        <f>ต.ศรีสัชฯ!K50</f>
        <v>220</v>
      </c>
      <c r="L332" s="42">
        <f>ต.ศรีสัชฯ!L50</f>
        <v>0</v>
      </c>
      <c r="M332" s="42" t="str">
        <f>ต.ศรีสัชฯ!M50</f>
        <v>ผลสด</v>
      </c>
      <c r="N332" s="44">
        <f>ต.ศรีสัชฯ!N50</f>
        <v>0</v>
      </c>
      <c r="O332" s="44" t="e">
        <f>ต.ศรีสัชฯ!O50</f>
        <v>#DIV/0!</v>
      </c>
      <c r="P332" s="44">
        <f>ต.ศรีสัชฯ!P50</f>
        <v>0</v>
      </c>
    </row>
    <row r="333" spans="1:16">
      <c r="A333" s="42" t="s">
        <v>100</v>
      </c>
      <c r="B333" s="47"/>
      <c r="C333" s="47"/>
      <c r="D333" s="47"/>
      <c r="E333" s="47"/>
      <c r="F333" s="47"/>
      <c r="G333" s="47"/>
      <c r="H333" s="47"/>
      <c r="I333" s="47"/>
      <c r="J333" s="47"/>
      <c r="K333" s="48"/>
      <c r="L333" s="47"/>
      <c r="M333" s="47"/>
      <c r="N333" s="49"/>
      <c r="O333" s="49"/>
      <c r="P333" s="49"/>
    </row>
    <row r="334" spans="1:16">
      <c r="A334" s="42" t="s">
        <v>101</v>
      </c>
      <c r="B334" s="42">
        <f>ต.สารจิตร!B174</f>
        <v>22</v>
      </c>
      <c r="C334" s="42">
        <f>ต.สารจิตร!C174</f>
        <v>0</v>
      </c>
      <c r="D334" s="42">
        <f>ต.สารจิตร!D174</f>
        <v>0</v>
      </c>
      <c r="E334" s="42">
        <f>ต.สารจิตร!E174</f>
        <v>0</v>
      </c>
      <c r="F334" s="42">
        <f>ต.สารจิตร!F174</f>
        <v>0</v>
      </c>
      <c r="G334" s="42">
        <f>ต.สารจิตร!G174</f>
        <v>42</v>
      </c>
      <c r="H334" s="42">
        <f>ต.สารจิตร!H174</f>
        <v>0</v>
      </c>
      <c r="I334" s="42">
        <f>ต.สารจิตร!I174</f>
        <v>0</v>
      </c>
      <c r="J334" s="42">
        <f>ต.สารจิตร!J174</f>
        <v>42</v>
      </c>
      <c r="K334" s="43">
        <f>ต.สารจิตร!K174</f>
        <v>42</v>
      </c>
      <c r="L334" s="42">
        <f>ต.สารจิตร!L174</f>
        <v>0</v>
      </c>
      <c r="M334" s="42" t="str">
        <f>ต.สารจิตร!M174</f>
        <v>ผลสด</v>
      </c>
      <c r="N334" s="44">
        <f>ต.สารจิตร!N174</f>
        <v>0</v>
      </c>
      <c r="O334" s="44">
        <v>0</v>
      </c>
      <c r="P334" s="44">
        <f>ต.สารจิตร!P174</f>
        <v>0</v>
      </c>
    </row>
    <row r="335" spans="1:16">
      <c r="A335" s="50" t="s">
        <v>23</v>
      </c>
      <c r="B335" s="51">
        <f t="shared" ref="B335:N335" si="14">SUM(B324:B334)</f>
        <v>266</v>
      </c>
      <c r="C335" s="52">
        <f t="shared" si="14"/>
        <v>153</v>
      </c>
      <c r="D335" s="52">
        <f t="shared" si="14"/>
        <v>0</v>
      </c>
      <c r="E335" s="52">
        <f t="shared" si="14"/>
        <v>0</v>
      </c>
      <c r="F335" s="52">
        <f t="shared" si="14"/>
        <v>153</v>
      </c>
      <c r="G335" s="52">
        <f t="shared" si="14"/>
        <v>880</v>
      </c>
      <c r="H335" s="52">
        <f t="shared" si="14"/>
        <v>0</v>
      </c>
      <c r="I335" s="52">
        <f t="shared" si="14"/>
        <v>0</v>
      </c>
      <c r="J335" s="52">
        <f t="shared" si="14"/>
        <v>880</v>
      </c>
      <c r="K335" s="53">
        <f t="shared" si="14"/>
        <v>1033</v>
      </c>
      <c r="L335" s="52">
        <f t="shared" si="14"/>
        <v>0</v>
      </c>
      <c r="M335" s="51" t="s">
        <v>82</v>
      </c>
      <c r="N335" s="52">
        <f t="shared" si="14"/>
        <v>0</v>
      </c>
      <c r="O335" s="52" t="e">
        <f>N335/L335</f>
        <v>#DIV/0!</v>
      </c>
      <c r="P335" s="52">
        <f>SUM(P324:P334)</f>
        <v>0</v>
      </c>
    </row>
    <row r="336" spans="1:16" s="3" customFormat="1">
      <c r="A336" s="66"/>
      <c r="B336" s="67"/>
      <c r="C336" s="68"/>
      <c r="D336" s="68"/>
      <c r="E336" s="68"/>
      <c r="F336" s="68"/>
      <c r="G336" s="68"/>
      <c r="H336" s="68"/>
      <c r="I336" s="68"/>
      <c r="J336" s="68"/>
      <c r="K336" s="69"/>
      <c r="L336" s="68"/>
      <c r="M336" s="67"/>
      <c r="N336" s="68"/>
      <c r="O336" s="68"/>
      <c r="P336" s="68"/>
    </row>
    <row r="337" spans="1:16">
      <c r="A337" s="161" t="s">
        <v>118</v>
      </c>
      <c r="B337" s="161"/>
      <c r="C337" s="161"/>
      <c r="D337" s="161"/>
      <c r="E337" s="161"/>
      <c r="F337" s="161"/>
      <c r="G337" s="161"/>
      <c r="H337" s="161"/>
      <c r="I337" s="161"/>
      <c r="J337" s="161"/>
      <c r="K337" s="161"/>
      <c r="L337" s="161"/>
      <c r="M337" s="161"/>
      <c r="N337" s="161"/>
      <c r="O337" s="161"/>
      <c r="P337" s="161"/>
    </row>
    <row r="338" spans="1:16">
      <c r="A338" s="161" t="str">
        <f>A2</f>
        <v xml:space="preserve"> ประจำเดือน มีนาคม 2569</v>
      </c>
      <c r="B338" s="161"/>
      <c r="C338" s="161"/>
      <c r="D338" s="161"/>
      <c r="E338" s="161"/>
      <c r="F338" s="161"/>
      <c r="G338" s="161"/>
      <c r="H338" s="161"/>
      <c r="I338" s="161"/>
      <c r="J338" s="161"/>
      <c r="K338" s="161"/>
      <c r="L338" s="161"/>
      <c r="M338" s="161"/>
      <c r="N338" s="161"/>
      <c r="O338" s="161"/>
      <c r="P338" s="161"/>
    </row>
    <row r="339" spans="1:16">
      <c r="A339" s="161" t="s">
        <v>90</v>
      </c>
      <c r="B339" s="161"/>
      <c r="C339" s="161"/>
      <c r="D339" s="161"/>
      <c r="E339" s="161"/>
      <c r="F339" s="161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</row>
    <row r="340" spans="1:16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41"/>
      <c r="L340" s="39"/>
      <c r="M340" s="39"/>
      <c r="N340" s="39"/>
      <c r="O340" s="39"/>
      <c r="P340" s="39"/>
    </row>
    <row r="341" spans="1:16">
      <c r="A341" s="183" t="s">
        <v>103</v>
      </c>
      <c r="B341" s="184" t="s">
        <v>20</v>
      </c>
      <c r="C341" s="185" t="s">
        <v>40</v>
      </c>
      <c r="D341" s="186"/>
      <c r="E341" s="186"/>
      <c r="F341" s="187"/>
      <c r="G341" s="185" t="s">
        <v>41</v>
      </c>
      <c r="H341" s="186"/>
      <c r="I341" s="186"/>
      <c r="J341" s="187"/>
      <c r="K341" s="188" t="s">
        <v>42</v>
      </c>
      <c r="L341" s="191" t="s">
        <v>43</v>
      </c>
      <c r="M341" s="194" t="s">
        <v>44</v>
      </c>
      <c r="N341" s="191" t="s">
        <v>45</v>
      </c>
      <c r="O341" s="191" t="s">
        <v>46</v>
      </c>
      <c r="P341" s="197" t="s">
        <v>21</v>
      </c>
    </row>
    <row r="342" spans="1:16">
      <c r="A342" s="183"/>
      <c r="B342" s="184"/>
      <c r="C342" s="191" t="s">
        <v>47</v>
      </c>
      <c r="D342" s="191" t="s">
        <v>48</v>
      </c>
      <c r="E342" s="191" t="s">
        <v>49</v>
      </c>
      <c r="F342" s="191" t="s">
        <v>50</v>
      </c>
      <c r="G342" s="191" t="s">
        <v>51</v>
      </c>
      <c r="H342" s="191" t="s">
        <v>52</v>
      </c>
      <c r="I342" s="191" t="s">
        <v>49</v>
      </c>
      <c r="J342" s="191" t="s">
        <v>53</v>
      </c>
      <c r="K342" s="189"/>
      <c r="L342" s="192"/>
      <c r="M342" s="195"/>
      <c r="N342" s="192"/>
      <c r="O342" s="192"/>
      <c r="P342" s="198"/>
    </row>
    <row r="343" spans="1:16">
      <c r="A343" s="183"/>
      <c r="B343" s="184"/>
      <c r="C343" s="192"/>
      <c r="D343" s="192"/>
      <c r="E343" s="192"/>
      <c r="F343" s="192"/>
      <c r="G343" s="192"/>
      <c r="H343" s="192"/>
      <c r="I343" s="192"/>
      <c r="J343" s="192"/>
      <c r="K343" s="189"/>
      <c r="L343" s="192"/>
      <c r="M343" s="195"/>
      <c r="N343" s="192"/>
      <c r="O343" s="192"/>
      <c r="P343" s="198"/>
    </row>
    <row r="344" spans="1:16">
      <c r="A344" s="183"/>
      <c r="B344" s="184"/>
      <c r="C344" s="193"/>
      <c r="D344" s="193"/>
      <c r="E344" s="193"/>
      <c r="F344" s="193"/>
      <c r="G344" s="193"/>
      <c r="H344" s="193"/>
      <c r="I344" s="193"/>
      <c r="J344" s="193"/>
      <c r="K344" s="190"/>
      <c r="L344" s="193"/>
      <c r="M344" s="196"/>
      <c r="N344" s="193"/>
      <c r="O344" s="193"/>
      <c r="P344" s="199"/>
    </row>
    <row r="345" spans="1:16">
      <c r="A345" s="42" t="s">
        <v>91</v>
      </c>
      <c r="B345" s="42"/>
      <c r="C345" s="44"/>
      <c r="D345" s="44"/>
      <c r="E345" s="44"/>
      <c r="F345" s="44"/>
      <c r="G345" s="44"/>
      <c r="H345" s="44"/>
      <c r="I345" s="44"/>
      <c r="J345" s="44"/>
      <c r="K345" s="43"/>
      <c r="L345" s="44"/>
      <c r="M345" s="42"/>
      <c r="N345" s="44"/>
      <c r="O345" s="44"/>
      <c r="P345" s="44"/>
    </row>
    <row r="346" spans="1:16">
      <c r="A346" s="42" t="s">
        <v>92</v>
      </c>
      <c r="B346" s="42"/>
      <c r="C346" s="44"/>
      <c r="D346" s="44"/>
      <c r="E346" s="44"/>
      <c r="F346" s="44"/>
      <c r="G346" s="44"/>
      <c r="H346" s="44"/>
      <c r="I346" s="44"/>
      <c r="J346" s="44"/>
      <c r="K346" s="43"/>
      <c r="L346" s="44"/>
      <c r="M346" s="42"/>
      <c r="N346" s="42"/>
      <c r="O346" s="42"/>
      <c r="P346" s="42"/>
    </row>
    <row r="347" spans="1:16">
      <c r="A347" s="42" t="s">
        <v>93</v>
      </c>
      <c r="B347" s="42"/>
      <c r="C347" s="42"/>
      <c r="D347" s="42"/>
      <c r="E347" s="42"/>
      <c r="F347" s="42"/>
      <c r="G347" s="42"/>
      <c r="H347" s="42"/>
      <c r="I347" s="42"/>
      <c r="J347" s="42"/>
      <c r="K347" s="43"/>
      <c r="L347" s="42"/>
      <c r="M347" s="42"/>
      <c r="N347" s="42"/>
      <c r="O347" s="42"/>
      <c r="P347" s="42"/>
    </row>
    <row r="348" spans="1:16">
      <c r="A348" s="42" t="s">
        <v>94</v>
      </c>
      <c r="B348" s="42"/>
      <c r="C348" s="44"/>
      <c r="D348" s="44"/>
      <c r="E348" s="44"/>
      <c r="F348" s="44"/>
      <c r="G348" s="44"/>
      <c r="H348" s="44"/>
      <c r="I348" s="44"/>
      <c r="J348" s="44"/>
      <c r="K348" s="43"/>
      <c r="L348" s="44"/>
      <c r="M348" s="42"/>
      <c r="N348" s="42"/>
      <c r="O348" s="42"/>
      <c r="P348" s="42"/>
    </row>
    <row r="349" spans="1:16">
      <c r="A349" s="42" t="s">
        <v>95</v>
      </c>
      <c r="B349" s="42"/>
      <c r="C349" s="44"/>
      <c r="D349" s="44"/>
      <c r="E349" s="44"/>
      <c r="F349" s="44"/>
      <c r="G349" s="44"/>
      <c r="H349" s="44"/>
      <c r="I349" s="44"/>
      <c r="J349" s="44"/>
      <c r="K349" s="43"/>
      <c r="L349" s="44"/>
      <c r="M349" s="42"/>
      <c r="N349" s="42"/>
      <c r="O349" s="42"/>
      <c r="P349" s="42"/>
    </row>
    <row r="350" spans="1:16">
      <c r="A350" s="42" t="s">
        <v>96</v>
      </c>
      <c r="B350" s="42"/>
      <c r="C350" s="44"/>
      <c r="D350" s="44"/>
      <c r="E350" s="44"/>
      <c r="F350" s="44"/>
      <c r="G350" s="44"/>
      <c r="H350" s="44"/>
      <c r="I350" s="44"/>
      <c r="J350" s="44"/>
      <c r="K350" s="43"/>
      <c r="L350" s="44"/>
      <c r="M350" s="42"/>
      <c r="N350" s="42"/>
      <c r="O350" s="42"/>
      <c r="P350" s="42"/>
    </row>
    <row r="351" spans="1:16">
      <c r="A351" s="42" t="s">
        <v>97</v>
      </c>
      <c r="B351" s="42"/>
      <c r="C351" s="44"/>
      <c r="D351" s="44"/>
      <c r="E351" s="44"/>
      <c r="F351" s="44"/>
      <c r="G351" s="44"/>
      <c r="H351" s="44"/>
      <c r="I351" s="44"/>
      <c r="J351" s="44"/>
      <c r="K351" s="43"/>
      <c r="L351" s="44"/>
      <c r="M351" s="42"/>
      <c r="N351" s="42"/>
      <c r="O351" s="42"/>
      <c r="P351" s="42"/>
    </row>
    <row r="352" spans="1:16">
      <c r="A352" s="42" t="s">
        <v>98</v>
      </c>
      <c r="B352" s="42"/>
      <c r="C352" s="44"/>
      <c r="D352" s="44"/>
      <c r="E352" s="44"/>
      <c r="F352" s="44"/>
      <c r="G352" s="44"/>
      <c r="H352" s="44"/>
      <c r="I352" s="44"/>
      <c r="J352" s="44"/>
      <c r="K352" s="43"/>
      <c r="L352" s="44"/>
      <c r="M352" s="42"/>
      <c r="N352" s="42"/>
      <c r="O352" s="42"/>
      <c r="P352" s="42"/>
    </row>
    <row r="353" spans="1:16">
      <c r="A353" s="42" t="s">
        <v>99</v>
      </c>
      <c r="B353" s="42"/>
      <c r="C353" s="44"/>
      <c r="D353" s="44"/>
      <c r="E353" s="44"/>
      <c r="F353" s="44"/>
      <c r="G353" s="44"/>
      <c r="H353" s="44"/>
      <c r="I353" s="44"/>
      <c r="J353" s="44"/>
      <c r="K353" s="43"/>
      <c r="L353" s="44"/>
      <c r="M353" s="42"/>
      <c r="N353" s="44"/>
      <c r="O353" s="44"/>
      <c r="P353" s="44"/>
    </row>
    <row r="354" spans="1:16">
      <c r="A354" s="42" t="s">
        <v>100</v>
      </c>
      <c r="B354" s="47"/>
      <c r="C354" s="47"/>
      <c r="D354" s="47"/>
      <c r="E354" s="47"/>
      <c r="F354" s="47"/>
      <c r="G354" s="47"/>
      <c r="H354" s="47"/>
      <c r="I354" s="47"/>
      <c r="J354" s="47"/>
      <c r="K354" s="48"/>
      <c r="L354" s="47"/>
      <c r="M354" s="47"/>
      <c r="N354" s="47"/>
      <c r="O354" s="47"/>
      <c r="P354" s="47"/>
    </row>
    <row r="355" spans="1:16">
      <c r="A355" s="42" t="s">
        <v>101</v>
      </c>
      <c r="B355" s="42">
        <f>ต.สารจิตร!B195</f>
        <v>0</v>
      </c>
      <c r="C355" s="42">
        <f>ต.สารจิตร!C195</f>
        <v>0</v>
      </c>
      <c r="D355" s="42">
        <f>ต.สารจิตร!D195</f>
        <v>0</v>
      </c>
      <c r="E355" s="42">
        <f>ต.สารจิตร!E195</f>
        <v>0</v>
      </c>
      <c r="F355" s="42">
        <f>ต.สารจิตร!F195</f>
        <v>0</v>
      </c>
      <c r="G355" s="42">
        <f>ต.สารจิตร!G195</f>
        <v>12</v>
      </c>
      <c r="H355" s="42">
        <f>ต.สารจิตร!H195</f>
        <v>12</v>
      </c>
      <c r="I355" s="42">
        <f>ต.สารจิตร!I195</f>
        <v>0</v>
      </c>
      <c r="J355" s="42">
        <f>ต.สารจิตร!J195</f>
        <v>0</v>
      </c>
      <c r="K355" s="43">
        <f>ต.สารจิตร!K195</f>
        <v>0</v>
      </c>
      <c r="L355" s="42">
        <f>ต.สารจิตร!L195</f>
        <v>0</v>
      </c>
      <c r="M355" s="42" t="str">
        <f>ต.สารจิตร!M195</f>
        <v>ผลสด</v>
      </c>
      <c r="N355" s="42">
        <f>ต.สารจิตร!N195</f>
        <v>0</v>
      </c>
      <c r="O355" s="42" t="e">
        <f>ต.สารจิตร!O195</f>
        <v>#DIV/0!</v>
      </c>
      <c r="P355" s="42">
        <f>ต.สารจิตร!P195</f>
        <v>0</v>
      </c>
    </row>
    <row r="356" spans="1:16" ht="24" customHeight="1">
      <c r="A356" s="50" t="s">
        <v>23</v>
      </c>
      <c r="B356" s="51">
        <f t="shared" ref="B356:P356" si="15">SUM(B347:B355)</f>
        <v>0</v>
      </c>
      <c r="C356" s="52">
        <f t="shared" si="15"/>
        <v>0</v>
      </c>
      <c r="D356" s="52">
        <f t="shared" si="15"/>
        <v>0</v>
      </c>
      <c r="E356" s="52">
        <f t="shared" si="15"/>
        <v>0</v>
      </c>
      <c r="F356" s="52">
        <f t="shared" si="15"/>
        <v>0</v>
      </c>
      <c r="G356" s="52">
        <f t="shared" si="15"/>
        <v>12</v>
      </c>
      <c r="H356" s="52">
        <f t="shared" si="15"/>
        <v>12</v>
      </c>
      <c r="I356" s="52">
        <f t="shared" si="15"/>
        <v>0</v>
      </c>
      <c r="J356" s="52">
        <f t="shared" si="15"/>
        <v>0</v>
      </c>
      <c r="K356" s="53">
        <f t="shared" si="15"/>
        <v>0</v>
      </c>
      <c r="L356" s="52">
        <f t="shared" si="15"/>
        <v>0</v>
      </c>
      <c r="M356" s="51">
        <f t="shared" si="15"/>
        <v>0</v>
      </c>
      <c r="N356" s="52">
        <f t="shared" si="15"/>
        <v>0</v>
      </c>
      <c r="O356" s="52" t="e">
        <f t="shared" si="15"/>
        <v>#DIV/0!</v>
      </c>
      <c r="P356" s="52">
        <f t="shared" si="15"/>
        <v>0</v>
      </c>
    </row>
    <row r="357" spans="1:16" ht="24" customHeight="1">
      <c r="A357" s="55"/>
      <c r="B357" s="56"/>
      <c r="C357" s="57"/>
      <c r="D357" s="57"/>
      <c r="E357" s="57"/>
      <c r="F357" s="57"/>
      <c r="G357" s="57"/>
      <c r="H357" s="57"/>
      <c r="I357" s="57"/>
      <c r="J357" s="57"/>
      <c r="K357" s="58"/>
      <c r="L357" s="57"/>
      <c r="M357" s="56"/>
      <c r="N357" s="57"/>
      <c r="O357" s="57"/>
      <c r="P357" s="57"/>
    </row>
    <row r="358" spans="1:16" ht="24" customHeight="1">
      <c r="A358" s="161" t="s">
        <v>118</v>
      </c>
      <c r="B358" s="161"/>
      <c r="C358" s="161"/>
      <c r="D358" s="161"/>
      <c r="E358" s="161"/>
      <c r="F358" s="161"/>
      <c r="G358" s="161"/>
      <c r="H358" s="161"/>
      <c r="I358" s="161"/>
      <c r="J358" s="161"/>
      <c r="K358" s="161"/>
      <c r="L358" s="161"/>
      <c r="M358" s="161"/>
      <c r="N358" s="161"/>
      <c r="O358" s="161"/>
      <c r="P358" s="161"/>
    </row>
    <row r="359" spans="1:16" ht="24" customHeight="1">
      <c r="A359" s="161" t="str">
        <f>A2</f>
        <v xml:space="preserve"> ประจำเดือน มีนาคม 2569</v>
      </c>
      <c r="B359" s="161"/>
      <c r="C359" s="161"/>
      <c r="D359" s="161"/>
      <c r="E359" s="161"/>
      <c r="F359" s="161"/>
      <c r="G359" s="161"/>
      <c r="H359" s="161"/>
      <c r="I359" s="161"/>
      <c r="J359" s="161"/>
      <c r="K359" s="161"/>
      <c r="L359" s="161"/>
      <c r="M359" s="161"/>
      <c r="N359" s="161"/>
      <c r="O359" s="161"/>
      <c r="P359" s="161"/>
    </row>
    <row r="360" spans="1:16" ht="24" customHeight="1">
      <c r="A360" s="161" t="s">
        <v>90</v>
      </c>
      <c r="B360" s="161"/>
      <c r="C360" s="161"/>
      <c r="D360" s="161"/>
      <c r="E360" s="161"/>
      <c r="F360" s="161"/>
      <c r="G360" s="161"/>
      <c r="H360" s="161"/>
      <c r="I360" s="161"/>
      <c r="J360" s="161"/>
      <c r="K360" s="161"/>
      <c r="L360" s="161"/>
      <c r="M360" s="161"/>
      <c r="N360" s="161"/>
      <c r="O360" s="161"/>
      <c r="P360" s="161"/>
    </row>
    <row r="361" spans="1:16" ht="24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41"/>
      <c r="L361" s="39"/>
      <c r="M361" s="39"/>
      <c r="N361" s="39"/>
      <c r="O361" s="39"/>
      <c r="P361" s="39"/>
    </row>
    <row r="362" spans="1:16" ht="24" customHeight="1">
      <c r="A362" s="183" t="s">
        <v>104</v>
      </c>
      <c r="B362" s="184" t="s">
        <v>20</v>
      </c>
      <c r="C362" s="185" t="s">
        <v>40</v>
      </c>
      <c r="D362" s="186"/>
      <c r="E362" s="186"/>
      <c r="F362" s="187"/>
      <c r="G362" s="185" t="s">
        <v>41</v>
      </c>
      <c r="H362" s="186"/>
      <c r="I362" s="186"/>
      <c r="J362" s="187"/>
      <c r="K362" s="188" t="s">
        <v>42</v>
      </c>
      <c r="L362" s="191" t="s">
        <v>43</v>
      </c>
      <c r="M362" s="194" t="s">
        <v>44</v>
      </c>
      <c r="N362" s="191" t="s">
        <v>45</v>
      </c>
      <c r="O362" s="191" t="s">
        <v>46</v>
      </c>
      <c r="P362" s="197" t="s">
        <v>21</v>
      </c>
    </row>
    <row r="363" spans="1:16" ht="24" customHeight="1">
      <c r="A363" s="183"/>
      <c r="B363" s="184"/>
      <c r="C363" s="191" t="s">
        <v>47</v>
      </c>
      <c r="D363" s="191" t="s">
        <v>48</v>
      </c>
      <c r="E363" s="191" t="s">
        <v>49</v>
      </c>
      <c r="F363" s="191" t="s">
        <v>50</v>
      </c>
      <c r="G363" s="191" t="s">
        <v>51</v>
      </c>
      <c r="H363" s="191" t="s">
        <v>52</v>
      </c>
      <c r="I363" s="191" t="s">
        <v>49</v>
      </c>
      <c r="J363" s="191" t="s">
        <v>53</v>
      </c>
      <c r="K363" s="189"/>
      <c r="L363" s="192"/>
      <c r="M363" s="195"/>
      <c r="N363" s="192"/>
      <c r="O363" s="192"/>
      <c r="P363" s="198"/>
    </row>
    <row r="364" spans="1:16" ht="24" customHeight="1">
      <c r="A364" s="183"/>
      <c r="B364" s="184"/>
      <c r="C364" s="192"/>
      <c r="D364" s="192"/>
      <c r="E364" s="192"/>
      <c r="F364" s="192"/>
      <c r="G364" s="192"/>
      <c r="H364" s="192"/>
      <c r="I364" s="192"/>
      <c r="J364" s="192"/>
      <c r="K364" s="189"/>
      <c r="L364" s="192"/>
      <c r="M364" s="195"/>
      <c r="N364" s="192"/>
      <c r="O364" s="192"/>
      <c r="P364" s="198"/>
    </row>
    <row r="365" spans="1:16" ht="24" customHeight="1">
      <c r="A365" s="183"/>
      <c r="B365" s="184"/>
      <c r="C365" s="193"/>
      <c r="D365" s="193"/>
      <c r="E365" s="193"/>
      <c r="F365" s="193"/>
      <c r="G365" s="193"/>
      <c r="H365" s="193"/>
      <c r="I365" s="193"/>
      <c r="J365" s="193"/>
      <c r="K365" s="190"/>
      <c r="L365" s="193"/>
      <c r="M365" s="196"/>
      <c r="N365" s="193"/>
      <c r="O365" s="193"/>
      <c r="P365" s="199"/>
    </row>
    <row r="366" spans="1:16" ht="24" customHeight="1">
      <c r="A366" s="42" t="s">
        <v>91</v>
      </c>
      <c r="B366" s="42"/>
      <c r="C366" s="44"/>
      <c r="D366" s="44"/>
      <c r="E366" s="44"/>
      <c r="F366" s="44"/>
      <c r="G366" s="44"/>
      <c r="H366" s="44"/>
      <c r="I366" s="44"/>
      <c r="J366" s="44"/>
      <c r="K366" s="43"/>
      <c r="L366" s="44"/>
      <c r="M366" s="42"/>
      <c r="N366" s="44"/>
      <c r="O366" s="44"/>
      <c r="P366" s="44"/>
    </row>
    <row r="367" spans="1:16" ht="24" customHeight="1">
      <c r="A367" s="42" t="s">
        <v>92</v>
      </c>
      <c r="B367" s="42"/>
      <c r="C367" s="44"/>
      <c r="D367" s="44"/>
      <c r="E367" s="44"/>
      <c r="F367" s="44"/>
      <c r="G367" s="44"/>
      <c r="H367" s="44"/>
      <c r="I367" s="44"/>
      <c r="J367" s="44"/>
      <c r="K367" s="43"/>
      <c r="L367" s="44"/>
      <c r="M367" s="42"/>
      <c r="N367" s="42"/>
      <c r="O367" s="42"/>
      <c r="P367" s="42"/>
    </row>
    <row r="368" spans="1:16" ht="24" customHeight="1">
      <c r="A368" s="42" t="s">
        <v>93</v>
      </c>
      <c r="B368" s="42">
        <f>ต.ป่างิ้ว!B128</f>
        <v>1</v>
      </c>
      <c r="C368" s="42">
        <f>ต.ป่างิ้ว!C128</f>
        <v>4</v>
      </c>
      <c r="D368" s="42">
        <f>ต.ป่างิ้ว!D128</f>
        <v>0</v>
      </c>
      <c r="E368" s="42">
        <f>ต.ป่างิ้ว!E128</f>
        <v>0</v>
      </c>
      <c r="F368" s="42">
        <f>ต.ป่างิ้ว!F128</f>
        <v>4</v>
      </c>
      <c r="G368" s="42">
        <f>ต.ป่างิ้ว!G128</f>
        <v>0</v>
      </c>
      <c r="H368" s="42">
        <f>ต.ป่างิ้ว!H128</f>
        <v>0</v>
      </c>
      <c r="I368" s="42">
        <f>ต.ป่างิ้ว!I128</f>
        <v>0</v>
      </c>
      <c r="J368" s="42">
        <f>ต.ป่างิ้ว!J128</f>
        <v>0</v>
      </c>
      <c r="K368" s="43">
        <f>ต.ป่างิ้ว!K128</f>
        <v>4</v>
      </c>
      <c r="L368" s="42">
        <f>ต.ป่างิ้ว!L128</f>
        <v>0</v>
      </c>
      <c r="M368" s="42">
        <f>ต.ป่างิ้ว!M128</f>
        <v>0</v>
      </c>
      <c r="N368" s="42">
        <f>ต.ป่างิ้ว!N128</f>
        <v>0</v>
      </c>
      <c r="O368" s="42" t="e">
        <f>ต.ป่างิ้ว!O128</f>
        <v>#DIV/0!</v>
      </c>
      <c r="P368" s="42">
        <f>ต.ป่างิ้ว!P128</f>
        <v>0</v>
      </c>
    </row>
    <row r="369" spans="1:16" ht="24" customHeight="1">
      <c r="A369" s="42" t="s">
        <v>94</v>
      </c>
      <c r="B369" s="42"/>
      <c r="C369" s="44"/>
      <c r="D369" s="44"/>
      <c r="E369" s="44"/>
      <c r="F369" s="44"/>
      <c r="G369" s="44"/>
      <c r="H369" s="44"/>
      <c r="I369" s="44"/>
      <c r="J369" s="44"/>
      <c r="K369" s="43"/>
      <c r="L369" s="44"/>
      <c r="M369" s="42"/>
      <c r="N369" s="42"/>
      <c r="O369" s="42"/>
      <c r="P369" s="42"/>
    </row>
    <row r="370" spans="1:16" ht="24" customHeight="1">
      <c r="A370" s="42" t="s">
        <v>95</v>
      </c>
      <c r="B370" s="42"/>
      <c r="C370" s="44"/>
      <c r="D370" s="44"/>
      <c r="E370" s="44"/>
      <c r="F370" s="44"/>
      <c r="G370" s="44"/>
      <c r="H370" s="44"/>
      <c r="I370" s="44"/>
      <c r="J370" s="44"/>
      <c r="K370" s="43"/>
      <c r="L370" s="44"/>
      <c r="M370" s="42"/>
      <c r="N370" s="42"/>
      <c r="O370" s="42"/>
      <c r="P370" s="42"/>
    </row>
    <row r="371" spans="1:16" ht="24" customHeight="1">
      <c r="A371" s="42" t="s">
        <v>96</v>
      </c>
      <c r="B371" s="42"/>
      <c r="C371" s="44"/>
      <c r="D371" s="44"/>
      <c r="E371" s="44"/>
      <c r="F371" s="44"/>
      <c r="G371" s="44"/>
      <c r="H371" s="44"/>
      <c r="I371" s="44"/>
      <c r="J371" s="44"/>
      <c r="K371" s="43"/>
      <c r="L371" s="44"/>
      <c r="M371" s="42"/>
      <c r="N371" s="42"/>
      <c r="O371" s="42"/>
      <c r="P371" s="42"/>
    </row>
    <row r="372" spans="1:16" ht="24" customHeight="1">
      <c r="A372" s="42" t="s">
        <v>97</v>
      </c>
      <c r="B372" s="42"/>
      <c r="C372" s="44"/>
      <c r="D372" s="44"/>
      <c r="E372" s="44"/>
      <c r="F372" s="44"/>
      <c r="G372" s="44"/>
      <c r="H372" s="44"/>
      <c r="I372" s="44"/>
      <c r="J372" s="44"/>
      <c r="K372" s="43"/>
      <c r="L372" s="44"/>
      <c r="M372" s="42"/>
      <c r="N372" s="42"/>
      <c r="O372" s="42"/>
      <c r="P372" s="42"/>
    </row>
    <row r="373" spans="1:16" ht="24" customHeight="1">
      <c r="A373" s="42" t="s">
        <v>98</v>
      </c>
      <c r="B373" s="42"/>
      <c r="C373" s="44"/>
      <c r="D373" s="44"/>
      <c r="E373" s="44"/>
      <c r="F373" s="44"/>
      <c r="G373" s="44"/>
      <c r="H373" s="44"/>
      <c r="I373" s="44"/>
      <c r="J373" s="44"/>
      <c r="K373" s="43"/>
      <c r="L373" s="44"/>
      <c r="M373" s="42"/>
      <c r="N373" s="42"/>
      <c r="O373" s="42"/>
      <c r="P373" s="42"/>
    </row>
    <row r="374" spans="1:16" ht="24" customHeight="1">
      <c r="A374" s="42" t="s">
        <v>99</v>
      </c>
      <c r="B374" s="42"/>
      <c r="C374" s="44"/>
      <c r="D374" s="44"/>
      <c r="E374" s="44"/>
      <c r="F374" s="44"/>
      <c r="G374" s="44"/>
      <c r="H374" s="44"/>
      <c r="I374" s="44"/>
      <c r="J374" s="44"/>
      <c r="K374" s="43"/>
      <c r="L374" s="44"/>
      <c r="M374" s="42"/>
      <c r="N374" s="44"/>
      <c r="O374" s="44"/>
      <c r="P374" s="44"/>
    </row>
    <row r="375" spans="1:16" ht="24" customHeight="1">
      <c r="A375" s="42" t="s">
        <v>100</v>
      </c>
      <c r="B375" s="47"/>
      <c r="C375" s="47"/>
      <c r="D375" s="47"/>
      <c r="E375" s="47"/>
      <c r="F375" s="47"/>
      <c r="G375" s="47"/>
      <c r="H375" s="47"/>
      <c r="I375" s="47"/>
      <c r="J375" s="47"/>
      <c r="K375" s="48"/>
      <c r="L375" s="47"/>
      <c r="M375" s="47"/>
      <c r="N375" s="47"/>
      <c r="O375" s="47"/>
      <c r="P375" s="47"/>
    </row>
    <row r="376" spans="1:16" ht="24" customHeight="1">
      <c r="A376" s="42" t="s">
        <v>101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3"/>
      <c r="L376" s="42"/>
      <c r="M376" s="42"/>
      <c r="N376" s="42"/>
      <c r="O376" s="42"/>
      <c r="P376" s="42"/>
    </row>
    <row r="377" spans="1:16" ht="24" customHeight="1">
      <c r="A377" s="50" t="s">
        <v>23</v>
      </c>
      <c r="B377" s="51">
        <f t="shared" ref="B377:P377" si="16">SUM(B368:B376)</f>
        <v>1</v>
      </c>
      <c r="C377" s="52">
        <f t="shared" si="16"/>
        <v>4</v>
      </c>
      <c r="D377" s="52">
        <f t="shared" si="16"/>
        <v>0</v>
      </c>
      <c r="E377" s="52">
        <f t="shared" si="16"/>
        <v>0</v>
      </c>
      <c r="F377" s="52">
        <f t="shared" si="16"/>
        <v>4</v>
      </c>
      <c r="G377" s="52">
        <f t="shared" si="16"/>
        <v>0</v>
      </c>
      <c r="H377" s="52">
        <f t="shared" si="16"/>
        <v>0</v>
      </c>
      <c r="I377" s="52">
        <f t="shared" si="16"/>
        <v>0</v>
      </c>
      <c r="J377" s="52">
        <f t="shared" si="16"/>
        <v>0</v>
      </c>
      <c r="K377" s="53">
        <f t="shared" si="16"/>
        <v>4</v>
      </c>
      <c r="L377" s="52">
        <f t="shared" si="16"/>
        <v>0</v>
      </c>
      <c r="M377" s="51">
        <f t="shared" si="16"/>
        <v>0</v>
      </c>
      <c r="N377" s="52">
        <f t="shared" si="16"/>
        <v>0</v>
      </c>
      <c r="O377" s="52" t="e">
        <f t="shared" si="16"/>
        <v>#DIV/0!</v>
      </c>
      <c r="P377" s="52">
        <f t="shared" si="16"/>
        <v>0</v>
      </c>
    </row>
    <row r="378" spans="1:16" ht="24" customHeight="1">
      <c r="A378" s="55"/>
      <c r="B378" s="56"/>
      <c r="C378" s="57"/>
      <c r="D378" s="57"/>
      <c r="E378" s="57"/>
      <c r="F378" s="57"/>
      <c r="G378" s="57"/>
      <c r="H378" s="57"/>
      <c r="I378" s="57"/>
      <c r="J378" s="57"/>
      <c r="K378" s="58"/>
      <c r="L378" s="57"/>
      <c r="M378" s="56"/>
      <c r="N378" s="57"/>
      <c r="O378" s="57"/>
      <c r="P378" s="57"/>
    </row>
    <row r="379" spans="1:16" ht="24" customHeight="1">
      <c r="A379" s="55"/>
      <c r="B379" s="56"/>
      <c r="C379" s="57"/>
      <c r="D379" s="57"/>
      <c r="E379" s="57"/>
      <c r="F379" s="57"/>
      <c r="G379" s="57"/>
      <c r="H379" s="57"/>
      <c r="I379" s="57"/>
      <c r="J379" s="57"/>
      <c r="K379" s="58"/>
      <c r="L379" s="57"/>
      <c r="M379" s="56"/>
      <c r="N379" s="57"/>
      <c r="O379" s="57"/>
      <c r="P379" s="57"/>
    </row>
    <row r="380" spans="1:16" ht="24" customHeight="1">
      <c r="A380" s="161" t="s">
        <v>118</v>
      </c>
      <c r="B380" s="161"/>
      <c r="C380" s="161"/>
      <c r="D380" s="161"/>
      <c r="E380" s="161"/>
      <c r="F380" s="161"/>
      <c r="G380" s="161"/>
      <c r="H380" s="161"/>
      <c r="I380" s="161"/>
      <c r="J380" s="161"/>
      <c r="K380" s="161"/>
      <c r="L380" s="161"/>
      <c r="M380" s="161"/>
      <c r="N380" s="161"/>
      <c r="O380" s="161"/>
      <c r="P380" s="161"/>
    </row>
    <row r="381" spans="1:16" ht="24" customHeight="1">
      <c r="A381" s="161" t="str">
        <f>A2</f>
        <v xml:space="preserve"> ประจำเดือน มีนาคม 2569</v>
      </c>
      <c r="B381" s="161"/>
      <c r="C381" s="161"/>
      <c r="D381" s="161"/>
      <c r="E381" s="161"/>
      <c r="F381" s="161"/>
      <c r="G381" s="161"/>
      <c r="H381" s="161"/>
      <c r="I381" s="161"/>
      <c r="J381" s="161"/>
      <c r="K381" s="161"/>
      <c r="L381" s="161"/>
      <c r="M381" s="161"/>
      <c r="N381" s="161"/>
      <c r="O381" s="161"/>
      <c r="P381" s="161"/>
    </row>
    <row r="382" spans="1:16" ht="24" customHeight="1">
      <c r="A382" s="161" t="s">
        <v>90</v>
      </c>
      <c r="B382" s="161"/>
      <c r="C382" s="161"/>
      <c r="D382" s="161"/>
      <c r="E382" s="161"/>
      <c r="F382" s="161"/>
      <c r="G382" s="161"/>
      <c r="H382" s="161"/>
      <c r="I382" s="161"/>
      <c r="J382" s="161"/>
      <c r="K382" s="161"/>
      <c r="L382" s="161"/>
      <c r="M382" s="161"/>
      <c r="N382" s="161"/>
      <c r="O382" s="161"/>
      <c r="P382" s="161"/>
    </row>
    <row r="383" spans="1:16" ht="24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41"/>
      <c r="L383" s="39"/>
      <c r="M383" s="39"/>
      <c r="N383" s="39"/>
      <c r="O383" s="39"/>
      <c r="P383" s="39"/>
    </row>
    <row r="384" spans="1:16" ht="24" customHeight="1">
      <c r="A384" s="183" t="s">
        <v>114</v>
      </c>
      <c r="B384" s="184" t="s">
        <v>20</v>
      </c>
      <c r="C384" s="185" t="s">
        <v>40</v>
      </c>
      <c r="D384" s="186"/>
      <c r="E384" s="186"/>
      <c r="F384" s="187"/>
      <c r="G384" s="185" t="s">
        <v>41</v>
      </c>
      <c r="H384" s="186"/>
      <c r="I384" s="186"/>
      <c r="J384" s="187"/>
      <c r="K384" s="188" t="s">
        <v>42</v>
      </c>
      <c r="L384" s="191" t="s">
        <v>43</v>
      </c>
      <c r="M384" s="194" t="s">
        <v>44</v>
      </c>
      <c r="N384" s="191" t="s">
        <v>45</v>
      </c>
      <c r="O384" s="191" t="s">
        <v>46</v>
      </c>
      <c r="P384" s="197" t="s">
        <v>21</v>
      </c>
    </row>
    <row r="385" spans="1:16" ht="24" customHeight="1">
      <c r="A385" s="183"/>
      <c r="B385" s="184"/>
      <c r="C385" s="191" t="s">
        <v>47</v>
      </c>
      <c r="D385" s="191" t="s">
        <v>48</v>
      </c>
      <c r="E385" s="191" t="s">
        <v>49</v>
      </c>
      <c r="F385" s="191" t="s">
        <v>50</v>
      </c>
      <c r="G385" s="191" t="s">
        <v>51</v>
      </c>
      <c r="H385" s="191" t="s">
        <v>52</v>
      </c>
      <c r="I385" s="191" t="s">
        <v>49</v>
      </c>
      <c r="J385" s="191" t="s">
        <v>53</v>
      </c>
      <c r="K385" s="189"/>
      <c r="L385" s="192"/>
      <c r="M385" s="195"/>
      <c r="N385" s="192"/>
      <c r="O385" s="192"/>
      <c r="P385" s="198"/>
    </row>
    <row r="386" spans="1:16" ht="24" customHeight="1">
      <c r="A386" s="183"/>
      <c r="B386" s="184"/>
      <c r="C386" s="192"/>
      <c r="D386" s="192"/>
      <c r="E386" s="192"/>
      <c r="F386" s="192"/>
      <c r="G386" s="192"/>
      <c r="H386" s="192"/>
      <c r="I386" s="192"/>
      <c r="J386" s="192"/>
      <c r="K386" s="189"/>
      <c r="L386" s="192"/>
      <c r="M386" s="195"/>
      <c r="N386" s="192"/>
      <c r="O386" s="192"/>
      <c r="P386" s="198"/>
    </row>
    <row r="387" spans="1:16" ht="24" customHeight="1">
      <c r="A387" s="183"/>
      <c r="B387" s="184"/>
      <c r="C387" s="193"/>
      <c r="D387" s="193"/>
      <c r="E387" s="193"/>
      <c r="F387" s="193"/>
      <c r="G387" s="193"/>
      <c r="H387" s="193"/>
      <c r="I387" s="193"/>
      <c r="J387" s="193"/>
      <c r="K387" s="190"/>
      <c r="L387" s="193"/>
      <c r="M387" s="196"/>
      <c r="N387" s="193"/>
      <c r="O387" s="193"/>
      <c r="P387" s="199"/>
    </row>
    <row r="388" spans="1:16" ht="24" customHeight="1">
      <c r="A388" s="42" t="s">
        <v>91</v>
      </c>
      <c r="B388" s="42"/>
      <c r="C388" s="44"/>
      <c r="D388" s="44"/>
      <c r="E388" s="44"/>
      <c r="F388" s="44"/>
      <c r="G388" s="44"/>
      <c r="H388" s="44"/>
      <c r="I388" s="44"/>
      <c r="J388" s="44"/>
      <c r="K388" s="43"/>
      <c r="L388" s="44"/>
      <c r="M388" s="42"/>
      <c r="N388" s="44"/>
      <c r="O388" s="44"/>
      <c r="P388" s="44"/>
    </row>
    <row r="389" spans="1:16" ht="24" customHeight="1">
      <c r="A389" s="42" t="s">
        <v>92</v>
      </c>
      <c r="B389" s="42"/>
      <c r="C389" s="44"/>
      <c r="D389" s="44"/>
      <c r="E389" s="44"/>
      <c r="F389" s="44"/>
      <c r="G389" s="44"/>
      <c r="H389" s="44"/>
      <c r="I389" s="44"/>
      <c r="J389" s="44"/>
      <c r="K389" s="43"/>
      <c r="L389" s="44"/>
      <c r="M389" s="42"/>
      <c r="N389" s="42"/>
      <c r="O389" s="42"/>
      <c r="P389" s="42"/>
    </row>
    <row r="390" spans="1:16" ht="24" customHeight="1">
      <c r="A390" s="42" t="s">
        <v>93</v>
      </c>
      <c r="B390" s="42">
        <f>[1]ต.ป่างิ้ว!B146</f>
        <v>1</v>
      </c>
      <c r="C390" s="42">
        <f>[1]ต.ป่างิ้ว!C146</f>
        <v>0</v>
      </c>
      <c r="D390" s="42">
        <f>[1]ต.ป่างิ้ว!D146</f>
        <v>0</v>
      </c>
      <c r="E390" s="42">
        <f>[1]ต.ป่างิ้ว!E146</f>
        <v>0</v>
      </c>
      <c r="F390" s="42">
        <f>[1]ต.ป่างิ้ว!F146</f>
        <v>0</v>
      </c>
      <c r="G390" s="42">
        <f>[1]ต.ป่างิ้ว!G146</f>
        <v>13</v>
      </c>
      <c r="H390" s="42">
        <f>[1]ต.ป่างิ้ว!H146</f>
        <v>0</v>
      </c>
      <c r="I390" s="42">
        <f>[1]ต.ป่างิ้ว!I146</f>
        <v>0</v>
      </c>
      <c r="J390" s="42">
        <f>[1]ต.ป่างิ้ว!J146</f>
        <v>13</v>
      </c>
      <c r="K390" s="43">
        <f>[1]ต.ป่างิ้ว!K146</f>
        <v>13</v>
      </c>
      <c r="L390" s="42">
        <f>[1]ต.ป่างิ้ว!L146</f>
        <v>0</v>
      </c>
      <c r="M390" s="42" t="str">
        <f>[1]ต.ป่างิ้ว!M146</f>
        <v>ผลสด</v>
      </c>
      <c r="N390" s="42">
        <f>[1]ต.ป่างิ้ว!N146</f>
        <v>0</v>
      </c>
      <c r="O390" s="42" t="e">
        <f>[1]ต.ป่างิ้ว!O146</f>
        <v>#DIV/0!</v>
      </c>
      <c r="P390" s="42">
        <f>[1]ต.ป่างิ้ว!P146</f>
        <v>0</v>
      </c>
    </row>
    <row r="391" spans="1:16" ht="24" customHeight="1">
      <c r="A391" s="42" t="s">
        <v>94</v>
      </c>
      <c r="B391" s="42"/>
      <c r="C391" s="44"/>
      <c r="D391" s="44"/>
      <c r="E391" s="44"/>
      <c r="F391" s="44"/>
      <c r="G391" s="44"/>
      <c r="H391" s="44"/>
      <c r="I391" s="44"/>
      <c r="J391" s="44"/>
      <c r="K391" s="43"/>
      <c r="L391" s="44"/>
      <c r="M391" s="42"/>
      <c r="N391" s="42"/>
      <c r="O391" s="42"/>
      <c r="P391" s="42"/>
    </row>
    <row r="392" spans="1:16" ht="24" customHeight="1">
      <c r="A392" s="42" t="s">
        <v>95</v>
      </c>
      <c r="B392" s="42"/>
      <c r="C392" s="44"/>
      <c r="D392" s="44"/>
      <c r="E392" s="44"/>
      <c r="F392" s="44"/>
      <c r="G392" s="44"/>
      <c r="H392" s="44"/>
      <c r="I392" s="44"/>
      <c r="J392" s="44"/>
      <c r="K392" s="43"/>
      <c r="L392" s="44"/>
      <c r="M392" s="42"/>
      <c r="N392" s="42"/>
      <c r="O392" s="42"/>
      <c r="P392" s="42"/>
    </row>
    <row r="393" spans="1:16" ht="24" customHeight="1">
      <c r="A393" s="42" t="s">
        <v>96</v>
      </c>
      <c r="B393" s="42"/>
      <c r="C393" s="44"/>
      <c r="D393" s="44"/>
      <c r="E393" s="44"/>
      <c r="F393" s="44"/>
      <c r="G393" s="44"/>
      <c r="H393" s="44"/>
      <c r="I393" s="44"/>
      <c r="J393" s="44"/>
      <c r="K393" s="43"/>
      <c r="L393" s="44"/>
      <c r="M393" s="42"/>
      <c r="N393" s="42"/>
      <c r="O393" s="42"/>
      <c r="P393" s="42"/>
    </row>
    <row r="394" spans="1:16" ht="24" customHeight="1">
      <c r="A394" s="42" t="s">
        <v>97</v>
      </c>
      <c r="B394" s="42"/>
      <c r="C394" s="44"/>
      <c r="D394" s="44"/>
      <c r="E394" s="44"/>
      <c r="F394" s="44"/>
      <c r="G394" s="44"/>
      <c r="H394" s="44"/>
      <c r="I394" s="44"/>
      <c r="J394" s="44"/>
      <c r="K394" s="43"/>
      <c r="L394" s="44"/>
      <c r="M394" s="42"/>
      <c r="N394" s="42"/>
      <c r="O394" s="42"/>
      <c r="P394" s="42"/>
    </row>
    <row r="395" spans="1:16" ht="24" customHeight="1">
      <c r="A395" s="42" t="s">
        <v>98</v>
      </c>
      <c r="B395" s="42"/>
      <c r="C395" s="44"/>
      <c r="D395" s="44"/>
      <c r="E395" s="44"/>
      <c r="F395" s="44"/>
      <c r="G395" s="44"/>
      <c r="H395" s="44"/>
      <c r="I395" s="44"/>
      <c r="J395" s="44"/>
      <c r="K395" s="43"/>
      <c r="L395" s="44"/>
      <c r="M395" s="42"/>
      <c r="N395" s="42"/>
      <c r="O395" s="42"/>
      <c r="P395" s="42"/>
    </row>
    <row r="396" spans="1:16" ht="24" customHeight="1">
      <c r="A396" s="42" t="s">
        <v>99</v>
      </c>
      <c r="B396" s="42"/>
      <c r="C396" s="44"/>
      <c r="D396" s="44"/>
      <c r="E396" s="44"/>
      <c r="F396" s="44"/>
      <c r="G396" s="44"/>
      <c r="H396" s="44"/>
      <c r="I396" s="44"/>
      <c r="J396" s="44"/>
      <c r="K396" s="43"/>
      <c r="L396" s="44"/>
      <c r="M396" s="42"/>
      <c r="N396" s="44"/>
      <c r="O396" s="44"/>
      <c r="P396" s="44"/>
    </row>
    <row r="397" spans="1:16" ht="24" customHeight="1">
      <c r="A397" s="42" t="s">
        <v>100</v>
      </c>
      <c r="B397" s="47"/>
      <c r="C397" s="47"/>
      <c r="D397" s="47"/>
      <c r="E397" s="47"/>
      <c r="F397" s="47"/>
      <c r="G397" s="47"/>
      <c r="H397" s="47"/>
      <c r="I397" s="47"/>
      <c r="J397" s="47"/>
      <c r="K397" s="48"/>
      <c r="L397" s="47"/>
      <c r="M397" s="47"/>
      <c r="N397" s="47"/>
      <c r="O397" s="47"/>
      <c r="P397" s="47"/>
    </row>
    <row r="398" spans="1:16" ht="24" customHeight="1">
      <c r="A398" s="42" t="s">
        <v>101</v>
      </c>
      <c r="B398" s="42"/>
      <c r="C398" s="42"/>
      <c r="D398" s="42"/>
      <c r="E398" s="42"/>
      <c r="F398" s="42"/>
      <c r="G398" s="42"/>
      <c r="H398" s="42"/>
      <c r="I398" s="42"/>
      <c r="J398" s="42"/>
      <c r="K398" s="43"/>
      <c r="L398" s="42"/>
      <c r="M398" s="42"/>
      <c r="N398" s="42"/>
      <c r="O398" s="42"/>
      <c r="P398" s="42"/>
    </row>
    <row r="399" spans="1:16" ht="24" customHeight="1">
      <c r="A399" s="50" t="s">
        <v>23</v>
      </c>
      <c r="B399" s="51">
        <f t="shared" ref="B399:P399" si="17">SUM(B390:B398)</f>
        <v>1</v>
      </c>
      <c r="C399" s="52">
        <f t="shared" si="17"/>
        <v>0</v>
      </c>
      <c r="D399" s="52">
        <f t="shared" si="17"/>
        <v>0</v>
      </c>
      <c r="E399" s="52">
        <f t="shared" si="17"/>
        <v>0</v>
      </c>
      <c r="F399" s="52">
        <f t="shared" si="17"/>
        <v>0</v>
      </c>
      <c r="G399" s="52">
        <f t="shared" si="17"/>
        <v>13</v>
      </c>
      <c r="H399" s="52">
        <f t="shared" si="17"/>
        <v>0</v>
      </c>
      <c r="I399" s="52">
        <f t="shared" si="17"/>
        <v>0</v>
      </c>
      <c r="J399" s="52">
        <f t="shared" si="17"/>
        <v>13</v>
      </c>
      <c r="K399" s="53">
        <f t="shared" si="17"/>
        <v>13</v>
      </c>
      <c r="L399" s="52">
        <f t="shared" si="17"/>
        <v>0</v>
      </c>
      <c r="M399" s="51" t="s">
        <v>82</v>
      </c>
      <c r="N399" s="52">
        <f t="shared" si="17"/>
        <v>0</v>
      </c>
      <c r="O399" s="52" t="e">
        <f t="shared" si="17"/>
        <v>#DIV/0!</v>
      </c>
      <c r="P399" s="52">
        <f t="shared" si="17"/>
        <v>0</v>
      </c>
    </row>
    <row r="400" spans="1:16" ht="24" customHeight="1">
      <c r="A400" s="55"/>
      <c r="B400" s="56"/>
      <c r="C400" s="57"/>
      <c r="D400" s="57"/>
      <c r="E400" s="57"/>
      <c r="F400" s="57"/>
      <c r="G400" s="57"/>
      <c r="H400" s="57"/>
      <c r="I400" s="57"/>
      <c r="J400" s="57"/>
      <c r="K400" s="58"/>
      <c r="L400" s="57"/>
      <c r="M400" s="56"/>
      <c r="N400" s="57"/>
      <c r="O400" s="57"/>
      <c r="P400" s="57"/>
    </row>
    <row r="401" spans="1:16" ht="24" customHeight="1">
      <c r="A401" s="55"/>
      <c r="B401" s="56"/>
      <c r="C401" s="57"/>
      <c r="D401" s="57"/>
      <c r="E401" s="57"/>
      <c r="F401" s="57"/>
      <c r="G401" s="57"/>
      <c r="H401" s="57"/>
      <c r="I401" s="57"/>
      <c r="J401" s="57"/>
      <c r="K401" s="58"/>
      <c r="L401" s="57"/>
      <c r="M401" s="56"/>
      <c r="N401" s="57"/>
      <c r="O401" s="57"/>
      <c r="P401" s="57"/>
    </row>
    <row r="402" spans="1:16">
      <c r="A402" s="161" t="s">
        <v>118</v>
      </c>
      <c r="B402" s="161"/>
      <c r="C402" s="161"/>
      <c r="D402" s="161"/>
      <c r="E402" s="161"/>
      <c r="F402" s="161"/>
      <c r="G402" s="161"/>
      <c r="H402" s="161"/>
      <c r="I402" s="161"/>
      <c r="J402" s="161"/>
      <c r="K402" s="161"/>
      <c r="L402" s="161"/>
      <c r="M402" s="161"/>
      <c r="N402" s="161"/>
      <c r="O402" s="161"/>
      <c r="P402" s="161"/>
    </row>
    <row r="403" spans="1:16">
      <c r="A403" s="161" t="str">
        <f>A2</f>
        <v xml:space="preserve"> ประจำเดือน มีนาคม 2569</v>
      </c>
      <c r="B403" s="161"/>
      <c r="C403" s="161"/>
      <c r="D403" s="161"/>
      <c r="E403" s="161"/>
      <c r="F403" s="161"/>
      <c r="G403" s="161"/>
      <c r="H403" s="161"/>
      <c r="I403" s="161"/>
      <c r="J403" s="161"/>
      <c r="K403" s="161"/>
      <c r="L403" s="161"/>
      <c r="M403" s="161"/>
      <c r="N403" s="161"/>
      <c r="O403" s="161"/>
      <c r="P403" s="161"/>
    </row>
    <row r="404" spans="1:16">
      <c r="A404" s="161" t="s">
        <v>90</v>
      </c>
      <c r="B404" s="161"/>
      <c r="C404" s="161"/>
      <c r="D404" s="161"/>
      <c r="E404" s="161"/>
      <c r="F404" s="161"/>
      <c r="G404" s="161"/>
      <c r="H404" s="161"/>
      <c r="I404" s="161"/>
      <c r="J404" s="161"/>
      <c r="K404" s="161"/>
      <c r="L404" s="161"/>
      <c r="M404" s="161"/>
      <c r="N404" s="161"/>
      <c r="O404" s="161"/>
      <c r="P404" s="161"/>
    </row>
    <row r="405" spans="1:16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41"/>
      <c r="L405" s="39"/>
      <c r="M405" s="39"/>
      <c r="N405" s="39"/>
      <c r="O405" s="39"/>
      <c r="P405" s="39"/>
    </row>
    <row r="406" spans="1:16">
      <c r="A406" s="183" t="s">
        <v>110</v>
      </c>
      <c r="B406" s="184" t="s">
        <v>20</v>
      </c>
      <c r="C406" s="185" t="s">
        <v>40</v>
      </c>
      <c r="D406" s="186"/>
      <c r="E406" s="186"/>
      <c r="F406" s="187"/>
      <c r="G406" s="185" t="s">
        <v>41</v>
      </c>
      <c r="H406" s="186"/>
      <c r="I406" s="186"/>
      <c r="J406" s="187"/>
      <c r="K406" s="188" t="s">
        <v>42</v>
      </c>
      <c r="L406" s="191" t="s">
        <v>43</v>
      </c>
      <c r="M406" s="194" t="s">
        <v>44</v>
      </c>
      <c r="N406" s="191" t="s">
        <v>45</v>
      </c>
      <c r="O406" s="191" t="s">
        <v>46</v>
      </c>
      <c r="P406" s="197" t="s">
        <v>21</v>
      </c>
    </row>
    <row r="407" spans="1:16">
      <c r="A407" s="183"/>
      <c r="B407" s="184"/>
      <c r="C407" s="191" t="s">
        <v>47</v>
      </c>
      <c r="D407" s="191" t="s">
        <v>48</v>
      </c>
      <c r="E407" s="191" t="s">
        <v>49</v>
      </c>
      <c r="F407" s="191" t="s">
        <v>50</v>
      </c>
      <c r="G407" s="191" t="s">
        <v>51</v>
      </c>
      <c r="H407" s="191" t="s">
        <v>52</v>
      </c>
      <c r="I407" s="201" t="s">
        <v>49</v>
      </c>
      <c r="J407" s="191" t="s">
        <v>53</v>
      </c>
      <c r="K407" s="189"/>
      <c r="L407" s="192"/>
      <c r="M407" s="195"/>
      <c r="N407" s="192"/>
      <c r="O407" s="192"/>
      <c r="P407" s="198"/>
    </row>
    <row r="408" spans="1:16">
      <c r="A408" s="183"/>
      <c r="B408" s="184"/>
      <c r="C408" s="192"/>
      <c r="D408" s="192"/>
      <c r="E408" s="192"/>
      <c r="F408" s="192"/>
      <c r="G408" s="192"/>
      <c r="H408" s="192"/>
      <c r="I408" s="202"/>
      <c r="J408" s="192"/>
      <c r="K408" s="189"/>
      <c r="L408" s="192"/>
      <c r="M408" s="195"/>
      <c r="N408" s="192"/>
      <c r="O408" s="192"/>
      <c r="P408" s="198"/>
    </row>
    <row r="409" spans="1:16">
      <c r="A409" s="183"/>
      <c r="B409" s="184"/>
      <c r="C409" s="193"/>
      <c r="D409" s="193"/>
      <c r="E409" s="193"/>
      <c r="F409" s="193"/>
      <c r="G409" s="193"/>
      <c r="H409" s="193"/>
      <c r="I409" s="203"/>
      <c r="J409" s="193"/>
      <c r="K409" s="190"/>
      <c r="L409" s="193"/>
      <c r="M409" s="196"/>
      <c r="N409" s="193"/>
      <c r="O409" s="193"/>
      <c r="P409" s="199"/>
    </row>
    <row r="410" spans="1:16">
      <c r="A410" s="42" t="s">
        <v>91</v>
      </c>
      <c r="B410" s="42">
        <f>ต.แม่สิน!B313</f>
        <v>54</v>
      </c>
      <c r="C410" s="42">
        <f>ต.แม่สิน!C313</f>
        <v>109</v>
      </c>
      <c r="D410" s="42">
        <f>ต.แม่สิน!D313</f>
        <v>0</v>
      </c>
      <c r="E410" s="42">
        <f>ต.แม่สิน!E313</f>
        <v>0</v>
      </c>
      <c r="F410" s="42">
        <f>ต.แม่สิน!F313</f>
        <v>109</v>
      </c>
      <c r="G410" s="42">
        <f>ต.แม่สิน!G313</f>
        <v>152</v>
      </c>
      <c r="H410" s="42">
        <f>ต.แม่สิน!H313</f>
        <v>0</v>
      </c>
      <c r="I410" s="42">
        <f>ต.แม่สิน!I313</f>
        <v>0</v>
      </c>
      <c r="J410" s="42">
        <f>ต.แม่สิน!J313</f>
        <v>152</v>
      </c>
      <c r="K410" s="43">
        <f>ต.แม่สิน!K313</f>
        <v>261</v>
      </c>
      <c r="L410" s="42">
        <f>ต.แม่สิน!L313</f>
        <v>0</v>
      </c>
      <c r="M410" s="42" t="str">
        <f>ต.แม่สิน!M313</f>
        <v>ผลสด</v>
      </c>
      <c r="N410" s="44">
        <f>ต.แม่สิน!N313</f>
        <v>0</v>
      </c>
      <c r="O410" s="44" t="e">
        <f>ต.แม่สิน!O313</f>
        <v>#DIV/0!</v>
      </c>
      <c r="P410" s="44">
        <f>ต.แม่สิน!P313</f>
        <v>0</v>
      </c>
    </row>
    <row r="411" spans="1:16">
      <c r="A411" s="42" t="s">
        <v>92</v>
      </c>
      <c r="B411" s="42">
        <f>ต.แม่สำ!B365</f>
        <v>3</v>
      </c>
      <c r="C411" s="42">
        <f>ต.แม่สำ!C365</f>
        <v>8</v>
      </c>
      <c r="D411" s="42">
        <f>ต.แม่สำ!D365</f>
        <v>0</v>
      </c>
      <c r="E411" s="42">
        <f>ต.แม่สำ!E365</f>
        <v>0</v>
      </c>
      <c r="F411" s="42">
        <f>ต.แม่สำ!F365</f>
        <v>8</v>
      </c>
      <c r="G411" s="42">
        <f>ต.แม่สำ!G365</f>
        <v>6</v>
      </c>
      <c r="H411" s="42">
        <f>ต.แม่สำ!H365</f>
        <v>0</v>
      </c>
      <c r="I411" s="42">
        <f>ต.แม่สำ!I365</f>
        <v>0</v>
      </c>
      <c r="J411" s="42">
        <f>ต.แม่สำ!J365</f>
        <v>6</v>
      </c>
      <c r="K411" s="42">
        <f>ต.แม่สำ!K365</f>
        <v>14</v>
      </c>
      <c r="L411" s="42">
        <f>ต.แม่สำ!L365</f>
        <v>0</v>
      </c>
      <c r="M411" s="42" t="str">
        <f>ต.แม่สำ!M365</f>
        <v>ผลสด</v>
      </c>
      <c r="N411" s="43">
        <f>ต.แม่สำ!N365</f>
        <v>0</v>
      </c>
      <c r="O411" s="43" t="e">
        <f>ต.แม่สำ!O365</f>
        <v>#DIV/0!</v>
      </c>
      <c r="P411" s="43">
        <f>ต.แม่สำ!P365</f>
        <v>0</v>
      </c>
    </row>
    <row r="412" spans="1:16">
      <c r="A412" s="42" t="s">
        <v>93</v>
      </c>
      <c r="B412" s="42">
        <f>ต.ป่างิ้ว!B164</f>
        <v>6</v>
      </c>
      <c r="C412" s="42">
        <f>ต.ป่างิ้ว!C164</f>
        <v>0</v>
      </c>
      <c r="D412" s="42">
        <f>ต.ป่างิ้ว!D164</f>
        <v>0</v>
      </c>
      <c r="E412" s="42">
        <f>ต.ป่างิ้ว!E164</f>
        <v>0</v>
      </c>
      <c r="F412" s="42">
        <f>ต.ป่างิ้ว!F164</f>
        <v>0</v>
      </c>
      <c r="G412" s="42">
        <f>ต.ป่างิ้ว!G164</f>
        <v>19</v>
      </c>
      <c r="H412" s="42">
        <f>ต.ป่างิ้ว!H164</f>
        <v>0</v>
      </c>
      <c r="I412" s="42">
        <f>ต.ป่างิ้ว!I164</f>
        <v>0</v>
      </c>
      <c r="J412" s="42">
        <f>ต.ป่างิ้ว!J164</f>
        <v>19</v>
      </c>
      <c r="K412" s="43">
        <f>ต.ป่างิ้ว!K164</f>
        <v>19</v>
      </c>
      <c r="L412" s="42">
        <f>ต.ป่างิ้ว!L164</f>
        <v>0</v>
      </c>
      <c r="M412" s="42" t="str">
        <f>ต.ป่างิ้ว!M164</f>
        <v>ผลสด</v>
      </c>
      <c r="N412" s="44">
        <f>ต.ป่างิ้ว!N164</f>
        <v>0</v>
      </c>
      <c r="O412" s="44" t="e">
        <f>ต.ป่างิ้ว!O164</f>
        <v>#DIV/0!</v>
      </c>
      <c r="P412" s="44">
        <f>ต.ป่างิ้ว!P164</f>
        <v>0</v>
      </c>
    </row>
    <row r="413" spans="1:16">
      <c r="A413" s="42" t="s">
        <v>94</v>
      </c>
      <c r="B413" s="42">
        <f>ต.หาดเสี้ยว!B57</f>
        <v>1</v>
      </c>
      <c r="C413" s="42">
        <f>ต.หาดเสี้ยว!C57</f>
        <v>0</v>
      </c>
      <c r="D413" s="42">
        <f>ต.หาดเสี้ยว!D57</f>
        <v>0</v>
      </c>
      <c r="E413" s="42">
        <f>ต.หาดเสี้ยว!E57</f>
        <v>0</v>
      </c>
      <c r="F413" s="42">
        <f>ต.หาดเสี้ยว!F57</f>
        <v>0</v>
      </c>
      <c r="G413" s="42">
        <f>ต.หาดเสี้ยว!G57</f>
        <v>3</v>
      </c>
      <c r="H413" s="42">
        <f>ต.หาดเสี้ยว!H57</f>
        <v>0</v>
      </c>
      <c r="I413" s="42">
        <f>ต.หาดเสี้ยว!I57</f>
        <v>0</v>
      </c>
      <c r="J413" s="42">
        <f>ต.หาดเสี้ยว!J57</f>
        <v>3</v>
      </c>
      <c r="K413" s="43">
        <f>ต.หาดเสี้ยว!K57</f>
        <v>3</v>
      </c>
      <c r="L413" s="42">
        <f>ต.หาดเสี้ยว!L57</f>
        <v>0</v>
      </c>
      <c r="M413" s="42" t="str">
        <f>ต.หาดเสี้ยว!M57</f>
        <v>ผลสด</v>
      </c>
      <c r="N413" s="44">
        <f>ต.หาดเสี้ยว!N57</f>
        <v>0</v>
      </c>
      <c r="O413" s="44">
        <v>0</v>
      </c>
      <c r="P413" s="44">
        <f>ต.หาดเสี้ยว!P57</f>
        <v>0</v>
      </c>
    </row>
    <row r="414" spans="1:16">
      <c r="A414" s="42" t="s">
        <v>95</v>
      </c>
      <c r="B414" s="42"/>
      <c r="C414" s="44"/>
      <c r="D414" s="44"/>
      <c r="E414" s="44"/>
      <c r="F414" s="44"/>
      <c r="G414" s="44"/>
      <c r="H414" s="44"/>
      <c r="I414" s="44"/>
      <c r="J414" s="44"/>
      <c r="K414" s="43"/>
      <c r="L414" s="44"/>
      <c r="M414" s="42"/>
      <c r="N414" s="44"/>
      <c r="O414" s="44"/>
      <c r="P414" s="44"/>
    </row>
    <row r="415" spans="1:16">
      <c r="A415" s="42" t="s">
        <v>96</v>
      </c>
      <c r="B415" s="42"/>
      <c r="C415" s="44"/>
      <c r="D415" s="44"/>
      <c r="E415" s="44"/>
      <c r="F415" s="44"/>
      <c r="G415" s="44"/>
      <c r="H415" s="44"/>
      <c r="I415" s="44"/>
      <c r="J415" s="44"/>
      <c r="K415" s="43"/>
      <c r="L415" s="44"/>
      <c r="M415" s="42"/>
      <c r="N415" s="44"/>
      <c r="O415" s="44"/>
      <c r="P415" s="44"/>
    </row>
    <row r="416" spans="1:16">
      <c r="A416" s="42" t="s">
        <v>97</v>
      </c>
      <c r="B416" s="42"/>
      <c r="C416" s="44"/>
      <c r="D416" s="44"/>
      <c r="E416" s="44"/>
      <c r="F416" s="44"/>
      <c r="G416" s="44"/>
      <c r="H416" s="44"/>
      <c r="I416" s="44"/>
      <c r="J416" s="44"/>
      <c r="K416" s="43"/>
      <c r="L416" s="44"/>
      <c r="M416" s="42"/>
      <c r="N416" s="44"/>
      <c r="O416" s="44"/>
      <c r="P416" s="44"/>
    </row>
    <row r="417" spans="1:16">
      <c r="A417" s="42" t="s">
        <v>98</v>
      </c>
      <c r="B417" s="42"/>
      <c r="C417" s="44"/>
      <c r="D417" s="44"/>
      <c r="E417" s="44"/>
      <c r="F417" s="44"/>
      <c r="G417" s="44"/>
      <c r="H417" s="44"/>
      <c r="I417" s="44"/>
      <c r="J417" s="44"/>
      <c r="K417" s="43"/>
      <c r="L417" s="44"/>
      <c r="M417" s="42"/>
      <c r="N417" s="44"/>
      <c r="O417" s="44"/>
      <c r="P417" s="44"/>
    </row>
    <row r="418" spans="1:16">
      <c r="A418" s="42" t="s">
        <v>99</v>
      </c>
      <c r="B418" s="42"/>
      <c r="C418" s="44"/>
      <c r="D418" s="44"/>
      <c r="E418" s="44"/>
      <c r="F418" s="44"/>
      <c r="G418" s="44"/>
      <c r="H418" s="44"/>
      <c r="I418" s="44"/>
      <c r="J418" s="44"/>
      <c r="K418" s="43"/>
      <c r="L418" s="44"/>
      <c r="M418" s="42"/>
      <c r="N418" s="44"/>
      <c r="O418" s="44"/>
      <c r="P418" s="44"/>
    </row>
    <row r="419" spans="1:16">
      <c r="A419" s="42" t="s">
        <v>100</v>
      </c>
      <c r="B419" s="42"/>
      <c r="C419" s="44"/>
      <c r="D419" s="44"/>
      <c r="E419" s="44"/>
      <c r="F419" s="44"/>
      <c r="G419" s="44"/>
      <c r="H419" s="44"/>
      <c r="I419" s="44"/>
      <c r="J419" s="44"/>
      <c r="K419" s="43"/>
      <c r="L419" s="44"/>
      <c r="M419" s="42"/>
      <c r="N419" s="44"/>
      <c r="O419" s="44"/>
      <c r="P419" s="44"/>
    </row>
    <row r="420" spans="1:16">
      <c r="A420" s="42" t="s">
        <v>101</v>
      </c>
      <c r="B420" s="42">
        <f>ต.สารจิตร!B215</f>
        <v>0</v>
      </c>
      <c r="C420" s="42">
        <f>ต.สารจิตร!C215</f>
        <v>0</v>
      </c>
      <c r="D420" s="42">
        <f>ต.สารจิตร!D215</f>
        <v>0</v>
      </c>
      <c r="E420" s="42">
        <f>ต.สารจิตร!E215</f>
        <v>0</v>
      </c>
      <c r="F420" s="42">
        <f>ต.สารจิตร!F215</f>
        <v>0</v>
      </c>
      <c r="G420" s="42">
        <f>ต.สารจิตร!G215</f>
        <v>0</v>
      </c>
      <c r="H420" s="42">
        <f>ต.สารจิตร!H215</f>
        <v>0</v>
      </c>
      <c r="I420" s="42">
        <f>ต.สารจิตร!I215</f>
        <v>0</v>
      </c>
      <c r="J420" s="42">
        <f>ต.สารจิตร!J215</f>
        <v>0</v>
      </c>
      <c r="K420" s="43">
        <f>ต.สารจิตร!K215</f>
        <v>0</v>
      </c>
      <c r="L420" s="42">
        <f>ต.สารจิตร!L215</f>
        <v>0</v>
      </c>
      <c r="M420" s="42" t="str">
        <f>ต.สารจิตร!M215</f>
        <v>ผลสด</v>
      </c>
      <c r="N420" s="44">
        <f>ต.สารจิตร!N215</f>
        <v>0</v>
      </c>
      <c r="O420" s="44">
        <v>0</v>
      </c>
      <c r="P420" s="44">
        <f>ต.สารจิตร!P215</f>
        <v>0</v>
      </c>
    </row>
    <row r="421" spans="1:16">
      <c r="A421" s="50" t="s">
        <v>23</v>
      </c>
      <c r="B421" s="51">
        <f t="shared" ref="B421:N421" si="18">SUM(B410:B420)</f>
        <v>64</v>
      </c>
      <c r="C421" s="52">
        <f t="shared" si="18"/>
        <v>117</v>
      </c>
      <c r="D421" s="52">
        <f t="shared" si="18"/>
        <v>0</v>
      </c>
      <c r="E421" s="52">
        <f t="shared" si="18"/>
        <v>0</v>
      </c>
      <c r="F421" s="52">
        <f t="shared" si="18"/>
        <v>117</v>
      </c>
      <c r="G421" s="52">
        <f>SUM(G410:G420)</f>
        <v>180</v>
      </c>
      <c r="H421" s="52">
        <f t="shared" si="18"/>
        <v>0</v>
      </c>
      <c r="I421" s="52">
        <f t="shared" si="18"/>
        <v>0</v>
      </c>
      <c r="J421" s="52">
        <f t="shared" si="18"/>
        <v>180</v>
      </c>
      <c r="K421" s="53">
        <f t="shared" si="18"/>
        <v>297</v>
      </c>
      <c r="L421" s="52">
        <f t="shared" si="18"/>
        <v>0</v>
      </c>
      <c r="M421" s="51" t="s">
        <v>82</v>
      </c>
      <c r="N421" s="52">
        <f t="shared" si="18"/>
        <v>0</v>
      </c>
      <c r="O421" s="52" t="e">
        <f>N421/L421</f>
        <v>#DIV/0!</v>
      </c>
      <c r="P421" s="52">
        <f>SUM(P410:P420)/2</f>
        <v>0</v>
      </c>
    </row>
    <row r="422" spans="1:16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41"/>
      <c r="L422" s="39"/>
      <c r="M422" s="39"/>
      <c r="N422" s="39"/>
      <c r="O422" s="39"/>
      <c r="P422" s="39"/>
    </row>
    <row r="423" spans="1:16">
      <c r="A423" s="161" t="s">
        <v>118</v>
      </c>
      <c r="B423" s="161"/>
      <c r="C423" s="161"/>
      <c r="D423" s="161"/>
      <c r="E423" s="161"/>
      <c r="F423" s="161"/>
      <c r="G423" s="161"/>
      <c r="H423" s="161"/>
      <c r="I423" s="161"/>
      <c r="J423" s="161"/>
      <c r="K423" s="161"/>
      <c r="L423" s="161"/>
      <c r="M423" s="161"/>
      <c r="N423" s="161"/>
      <c r="O423" s="161"/>
      <c r="P423" s="161"/>
    </row>
    <row r="424" spans="1:16">
      <c r="A424" s="161" t="str">
        <f>A2</f>
        <v xml:space="preserve"> ประจำเดือน มีนาคม 2569</v>
      </c>
      <c r="B424" s="161"/>
      <c r="C424" s="161"/>
      <c r="D424" s="161"/>
      <c r="E424" s="161"/>
      <c r="F424" s="161"/>
      <c r="G424" s="161"/>
      <c r="H424" s="161"/>
      <c r="I424" s="161"/>
      <c r="J424" s="161"/>
      <c r="K424" s="161"/>
      <c r="L424" s="161"/>
      <c r="M424" s="161"/>
      <c r="N424" s="161"/>
      <c r="O424" s="161"/>
      <c r="P424" s="161"/>
    </row>
    <row r="425" spans="1:16">
      <c r="A425" s="161" t="s">
        <v>90</v>
      </c>
      <c r="B425" s="161"/>
      <c r="C425" s="161"/>
      <c r="D425" s="161"/>
      <c r="E425" s="161"/>
      <c r="F425" s="161"/>
      <c r="G425" s="161"/>
      <c r="H425" s="161"/>
      <c r="I425" s="161"/>
      <c r="J425" s="161"/>
      <c r="K425" s="161"/>
      <c r="L425" s="161"/>
      <c r="M425" s="161"/>
      <c r="N425" s="161"/>
      <c r="O425" s="161"/>
      <c r="P425" s="161"/>
    </row>
    <row r="426" spans="1:16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41"/>
      <c r="L426" s="39"/>
      <c r="M426" s="39"/>
      <c r="N426" s="39"/>
      <c r="O426" s="39"/>
      <c r="P426" s="39"/>
    </row>
    <row r="427" spans="1:16">
      <c r="A427" s="183" t="s">
        <v>111</v>
      </c>
      <c r="B427" s="184" t="s">
        <v>20</v>
      </c>
      <c r="C427" s="185" t="s">
        <v>40</v>
      </c>
      <c r="D427" s="186"/>
      <c r="E427" s="186"/>
      <c r="F427" s="187"/>
      <c r="G427" s="185" t="s">
        <v>41</v>
      </c>
      <c r="H427" s="186"/>
      <c r="I427" s="186"/>
      <c r="J427" s="187"/>
      <c r="K427" s="188" t="s">
        <v>42</v>
      </c>
      <c r="L427" s="191" t="s">
        <v>43</v>
      </c>
      <c r="M427" s="194" t="s">
        <v>44</v>
      </c>
      <c r="N427" s="191" t="s">
        <v>45</v>
      </c>
      <c r="O427" s="191" t="s">
        <v>46</v>
      </c>
      <c r="P427" s="197" t="s">
        <v>21</v>
      </c>
    </row>
    <row r="428" spans="1:16">
      <c r="A428" s="183"/>
      <c r="B428" s="184"/>
      <c r="C428" s="191" t="s">
        <v>47</v>
      </c>
      <c r="D428" s="191" t="s">
        <v>48</v>
      </c>
      <c r="E428" s="191" t="s">
        <v>49</v>
      </c>
      <c r="F428" s="191" t="s">
        <v>50</v>
      </c>
      <c r="G428" s="191" t="s">
        <v>51</v>
      </c>
      <c r="H428" s="191" t="s">
        <v>52</v>
      </c>
      <c r="I428" s="191" t="s">
        <v>49</v>
      </c>
      <c r="J428" s="191" t="s">
        <v>53</v>
      </c>
      <c r="K428" s="189"/>
      <c r="L428" s="192"/>
      <c r="M428" s="195"/>
      <c r="N428" s="192"/>
      <c r="O428" s="192"/>
      <c r="P428" s="198"/>
    </row>
    <row r="429" spans="1:16">
      <c r="A429" s="183"/>
      <c r="B429" s="184"/>
      <c r="C429" s="192"/>
      <c r="D429" s="192"/>
      <c r="E429" s="192"/>
      <c r="F429" s="192"/>
      <c r="G429" s="192"/>
      <c r="H429" s="192"/>
      <c r="I429" s="192"/>
      <c r="J429" s="192"/>
      <c r="K429" s="189"/>
      <c r="L429" s="192"/>
      <c r="M429" s="195"/>
      <c r="N429" s="192"/>
      <c r="O429" s="192"/>
      <c r="P429" s="198"/>
    </row>
    <row r="430" spans="1:16">
      <c r="A430" s="183"/>
      <c r="B430" s="184"/>
      <c r="C430" s="193"/>
      <c r="D430" s="193"/>
      <c r="E430" s="193"/>
      <c r="F430" s="193"/>
      <c r="G430" s="193"/>
      <c r="H430" s="193"/>
      <c r="I430" s="193"/>
      <c r="J430" s="193"/>
      <c r="K430" s="190"/>
      <c r="L430" s="193"/>
      <c r="M430" s="196"/>
      <c r="N430" s="193"/>
      <c r="O430" s="193"/>
      <c r="P430" s="199"/>
    </row>
    <row r="431" spans="1:16">
      <c r="A431" s="42" t="s">
        <v>91</v>
      </c>
      <c r="B431" s="42">
        <f>ต.แม่สิน!B344</f>
        <v>0</v>
      </c>
      <c r="C431" s="42">
        <f>ต.แม่สิน!C344</f>
        <v>0</v>
      </c>
      <c r="D431" s="42">
        <f>ต.แม่สิน!D344</f>
        <v>0</v>
      </c>
      <c r="E431" s="42">
        <f>ต.แม่สิน!E344</f>
        <v>0</v>
      </c>
      <c r="F431" s="42">
        <f>ต.แม่สิน!F344</f>
        <v>0</v>
      </c>
      <c r="G431" s="42">
        <f>ต.แม่สิน!G344</f>
        <v>0</v>
      </c>
      <c r="H431" s="42">
        <f>ต.แม่สิน!H344</f>
        <v>0</v>
      </c>
      <c r="I431" s="42">
        <f>ต.แม่สิน!I344</f>
        <v>0</v>
      </c>
      <c r="J431" s="42">
        <f>ต.แม่สิน!J344</f>
        <v>0</v>
      </c>
      <c r="K431" s="43">
        <f>ต.แม่สิน!K344</f>
        <v>0</v>
      </c>
      <c r="L431" s="42">
        <f>ต.แม่สิน!L344</f>
        <v>0</v>
      </c>
      <c r="M431" s="42" t="str">
        <f>ต.แม่สิน!M344</f>
        <v>ผลสด</v>
      </c>
      <c r="N431" s="44">
        <f>ต.แม่สิน!N344</f>
        <v>0</v>
      </c>
      <c r="O431" s="44">
        <v>0</v>
      </c>
      <c r="P431" s="44">
        <f>ต.แม่สิน!P344</f>
        <v>0</v>
      </c>
    </row>
    <row r="432" spans="1:16">
      <c r="A432" s="42" t="s">
        <v>92</v>
      </c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</row>
    <row r="433" spans="1:16">
      <c r="A433" s="42" t="s">
        <v>93</v>
      </c>
      <c r="B433" s="42">
        <f>ต.ป่างิ้ว!B182</f>
        <v>0</v>
      </c>
      <c r="C433" s="42">
        <f>ต.ป่างิ้ว!C182</f>
        <v>0</v>
      </c>
      <c r="D433" s="42">
        <f>ต.ป่างิ้ว!D182</f>
        <v>0</v>
      </c>
      <c r="E433" s="42">
        <f>ต.ป่างิ้ว!E182</f>
        <v>0</v>
      </c>
      <c r="F433" s="42">
        <f>ต.ป่างิ้ว!F182</f>
        <v>0</v>
      </c>
      <c r="G433" s="42">
        <f>ต.ป่างิ้ว!G182</f>
        <v>0</v>
      </c>
      <c r="H433" s="42">
        <f>ต.ป่างิ้ว!H182</f>
        <v>0</v>
      </c>
      <c r="I433" s="42">
        <f>ต.ป่างิ้ว!I182</f>
        <v>0</v>
      </c>
      <c r="J433" s="42">
        <f>ต.ป่างิ้ว!J182</f>
        <v>0</v>
      </c>
      <c r="K433" s="43">
        <f>ต.ป่างิ้ว!K182</f>
        <v>0</v>
      </c>
      <c r="L433" s="42">
        <f>ต.ป่างิ้ว!L182</f>
        <v>0</v>
      </c>
      <c r="M433" s="42">
        <f>ต.ป่างิ้ว!M182</f>
        <v>0</v>
      </c>
      <c r="N433" s="77">
        <f>ต.ป่างิ้ว!N182</f>
        <v>0</v>
      </c>
      <c r="O433" s="44">
        <v>0</v>
      </c>
      <c r="P433" s="44">
        <f>ต.ป่างิ้ว!P182</f>
        <v>0</v>
      </c>
    </row>
    <row r="434" spans="1:16">
      <c r="A434" s="42" t="s">
        <v>94</v>
      </c>
      <c r="B434" s="42"/>
      <c r="C434" s="42"/>
      <c r="D434" s="42"/>
      <c r="E434" s="42"/>
      <c r="F434" s="42"/>
      <c r="G434" s="42"/>
      <c r="H434" s="42"/>
      <c r="I434" s="42"/>
      <c r="J434" s="42"/>
      <c r="K434" s="43"/>
      <c r="L434" s="42"/>
      <c r="M434" s="42"/>
      <c r="N434" s="44"/>
      <c r="O434" s="44"/>
      <c r="P434" s="44"/>
    </row>
    <row r="435" spans="1:16">
      <c r="A435" s="42" t="s">
        <v>95</v>
      </c>
      <c r="B435" s="42"/>
      <c r="C435" s="44"/>
      <c r="D435" s="44"/>
      <c r="E435" s="44"/>
      <c r="F435" s="44"/>
      <c r="G435" s="44"/>
      <c r="H435" s="44"/>
      <c r="I435" s="44"/>
      <c r="J435" s="44"/>
      <c r="K435" s="43"/>
      <c r="L435" s="44"/>
      <c r="M435" s="42"/>
      <c r="N435" s="44"/>
      <c r="O435" s="44"/>
      <c r="P435" s="44"/>
    </row>
    <row r="436" spans="1:16">
      <c r="A436" s="42" t="s">
        <v>96</v>
      </c>
      <c r="B436" s="42"/>
      <c r="C436" s="44"/>
      <c r="D436" s="44"/>
      <c r="E436" s="44"/>
      <c r="F436" s="44"/>
      <c r="G436" s="44"/>
      <c r="H436" s="44"/>
      <c r="I436" s="44"/>
      <c r="J436" s="44"/>
      <c r="K436" s="43"/>
      <c r="L436" s="44"/>
      <c r="M436" s="42"/>
      <c r="N436" s="44"/>
      <c r="O436" s="44"/>
      <c r="P436" s="44"/>
    </row>
    <row r="437" spans="1:16">
      <c r="A437" s="42" t="s">
        <v>97</v>
      </c>
      <c r="B437" s="42"/>
      <c r="C437" s="44"/>
      <c r="D437" s="44"/>
      <c r="E437" s="44"/>
      <c r="F437" s="44"/>
      <c r="G437" s="44"/>
      <c r="H437" s="44"/>
      <c r="I437" s="44"/>
      <c r="J437" s="44"/>
      <c r="K437" s="43"/>
      <c r="L437" s="44"/>
      <c r="M437" s="42"/>
      <c r="N437" s="44"/>
      <c r="O437" s="44"/>
      <c r="P437" s="44"/>
    </row>
    <row r="438" spans="1:16">
      <c r="A438" s="42" t="s">
        <v>98</v>
      </c>
      <c r="B438" s="42"/>
      <c r="C438" s="44"/>
      <c r="D438" s="44"/>
      <c r="E438" s="44"/>
      <c r="F438" s="44"/>
      <c r="G438" s="44"/>
      <c r="H438" s="44"/>
      <c r="I438" s="44"/>
      <c r="J438" s="44"/>
      <c r="K438" s="43"/>
      <c r="L438" s="44"/>
      <c r="M438" s="42"/>
      <c r="N438" s="44"/>
      <c r="O438" s="44"/>
      <c r="P438" s="44"/>
    </row>
    <row r="439" spans="1:16">
      <c r="A439" s="42" t="s">
        <v>99</v>
      </c>
      <c r="B439" s="42"/>
      <c r="C439" s="44"/>
      <c r="D439" s="44"/>
      <c r="E439" s="44"/>
      <c r="F439" s="44"/>
      <c r="G439" s="44"/>
      <c r="H439" s="44"/>
      <c r="I439" s="44"/>
      <c r="J439" s="44"/>
      <c r="K439" s="43"/>
      <c r="L439" s="44"/>
      <c r="M439" s="42"/>
      <c r="N439" s="44"/>
      <c r="O439" s="44"/>
      <c r="P439" s="44"/>
    </row>
    <row r="440" spans="1:16">
      <c r="A440" s="42" t="s">
        <v>100</v>
      </c>
      <c r="B440" s="42"/>
      <c r="C440" s="44"/>
      <c r="D440" s="44"/>
      <c r="E440" s="44"/>
      <c r="F440" s="44"/>
      <c r="G440" s="44"/>
      <c r="H440" s="44"/>
      <c r="I440" s="44"/>
      <c r="J440" s="44"/>
      <c r="K440" s="43"/>
      <c r="L440" s="44"/>
      <c r="M440" s="42"/>
      <c r="N440" s="44"/>
      <c r="O440" s="44"/>
      <c r="P440" s="44"/>
    </row>
    <row r="441" spans="1:16">
      <c r="A441" s="42" t="s">
        <v>101</v>
      </c>
      <c r="B441" s="42"/>
      <c r="C441" s="42"/>
      <c r="D441" s="42"/>
      <c r="E441" s="42"/>
      <c r="F441" s="42"/>
      <c r="G441" s="42"/>
      <c r="H441" s="42"/>
      <c r="I441" s="42"/>
      <c r="J441" s="42"/>
      <c r="K441" s="43"/>
      <c r="L441" s="42"/>
      <c r="M441" s="42"/>
      <c r="N441" s="44"/>
      <c r="O441" s="44"/>
      <c r="P441" s="44"/>
    </row>
    <row r="442" spans="1:16">
      <c r="A442" s="50" t="s">
        <v>23</v>
      </c>
      <c r="B442" s="51">
        <f t="shared" ref="B442:P442" si="19">SUM(B431:B441)</f>
        <v>0</v>
      </c>
      <c r="C442" s="52">
        <f t="shared" si="19"/>
        <v>0</v>
      </c>
      <c r="D442" s="52">
        <f t="shared" si="19"/>
        <v>0</v>
      </c>
      <c r="E442" s="52">
        <f t="shared" si="19"/>
        <v>0</v>
      </c>
      <c r="F442" s="52">
        <f t="shared" si="19"/>
        <v>0</v>
      </c>
      <c r="G442" s="52">
        <f t="shared" si="19"/>
        <v>0</v>
      </c>
      <c r="H442" s="52">
        <f t="shared" si="19"/>
        <v>0</v>
      </c>
      <c r="I442" s="52">
        <f t="shared" si="19"/>
        <v>0</v>
      </c>
      <c r="J442" s="52">
        <f t="shared" si="19"/>
        <v>0</v>
      </c>
      <c r="K442" s="53">
        <f t="shared" si="19"/>
        <v>0</v>
      </c>
      <c r="L442" s="52">
        <f t="shared" si="19"/>
        <v>0</v>
      </c>
      <c r="M442" s="51" t="s">
        <v>82</v>
      </c>
      <c r="N442" s="65">
        <f t="shared" si="19"/>
        <v>0</v>
      </c>
      <c r="O442" s="52" t="e">
        <f>N442/L442</f>
        <v>#DIV/0!</v>
      </c>
      <c r="P442" s="52">
        <f t="shared" si="19"/>
        <v>0</v>
      </c>
    </row>
    <row r="443" spans="1:16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41"/>
      <c r="L443" s="39"/>
      <c r="M443" s="39"/>
      <c r="N443" s="39"/>
      <c r="O443" s="39"/>
      <c r="P443" s="39"/>
    </row>
    <row r="444" spans="1:16">
      <c r="A444" s="161" t="s">
        <v>118</v>
      </c>
      <c r="B444" s="161"/>
      <c r="C444" s="161"/>
      <c r="D444" s="161"/>
      <c r="E444" s="161"/>
      <c r="F444" s="161"/>
      <c r="G444" s="161"/>
      <c r="H444" s="161"/>
      <c r="I444" s="161"/>
      <c r="J444" s="161"/>
      <c r="K444" s="161"/>
      <c r="L444" s="161"/>
      <c r="M444" s="161"/>
      <c r="N444" s="161"/>
      <c r="O444" s="161"/>
      <c r="P444" s="161"/>
    </row>
    <row r="445" spans="1:16">
      <c r="A445" s="161" t="str">
        <f>A2</f>
        <v xml:space="preserve"> ประจำเดือน มีนาคม 2569</v>
      </c>
      <c r="B445" s="161"/>
      <c r="C445" s="161"/>
      <c r="D445" s="161"/>
      <c r="E445" s="161"/>
      <c r="F445" s="161"/>
      <c r="G445" s="161"/>
      <c r="H445" s="161"/>
      <c r="I445" s="161"/>
      <c r="J445" s="161"/>
      <c r="K445" s="161"/>
      <c r="L445" s="161"/>
      <c r="M445" s="161"/>
      <c r="N445" s="161"/>
      <c r="O445" s="161"/>
      <c r="P445" s="161"/>
    </row>
    <row r="446" spans="1:16">
      <c r="A446" s="161" t="s">
        <v>90</v>
      </c>
      <c r="B446" s="161"/>
      <c r="C446" s="161"/>
      <c r="D446" s="161"/>
      <c r="E446" s="161"/>
      <c r="F446" s="161"/>
      <c r="G446" s="161"/>
      <c r="H446" s="161"/>
      <c r="I446" s="161"/>
      <c r="J446" s="161"/>
      <c r="K446" s="161"/>
      <c r="L446" s="161"/>
      <c r="M446" s="161"/>
      <c r="N446" s="161"/>
      <c r="O446" s="161"/>
      <c r="P446" s="161"/>
    </row>
    <row r="447" spans="1:16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41"/>
      <c r="L447" s="39"/>
      <c r="M447" s="39"/>
      <c r="N447" s="39"/>
      <c r="O447" s="39"/>
      <c r="P447" s="39"/>
    </row>
    <row r="448" spans="1:16">
      <c r="A448" s="183" t="s">
        <v>11</v>
      </c>
      <c r="B448" s="184" t="s">
        <v>20</v>
      </c>
      <c r="C448" s="185" t="s">
        <v>40</v>
      </c>
      <c r="D448" s="186"/>
      <c r="E448" s="186"/>
      <c r="F448" s="187"/>
      <c r="G448" s="185" t="s">
        <v>41</v>
      </c>
      <c r="H448" s="186"/>
      <c r="I448" s="186"/>
      <c r="J448" s="187"/>
      <c r="K448" s="188" t="s">
        <v>42</v>
      </c>
      <c r="L448" s="191" t="s">
        <v>43</v>
      </c>
      <c r="M448" s="194" t="s">
        <v>44</v>
      </c>
      <c r="N448" s="191" t="s">
        <v>45</v>
      </c>
      <c r="O448" s="191" t="s">
        <v>46</v>
      </c>
      <c r="P448" s="197" t="s">
        <v>21</v>
      </c>
    </row>
    <row r="449" spans="1:16">
      <c r="A449" s="183"/>
      <c r="B449" s="184"/>
      <c r="C449" s="191" t="s">
        <v>47</v>
      </c>
      <c r="D449" s="191" t="s">
        <v>48</v>
      </c>
      <c r="E449" s="191" t="s">
        <v>49</v>
      </c>
      <c r="F449" s="191" t="s">
        <v>50</v>
      </c>
      <c r="G449" s="191" t="s">
        <v>51</v>
      </c>
      <c r="H449" s="191" t="s">
        <v>52</v>
      </c>
      <c r="I449" s="191" t="s">
        <v>49</v>
      </c>
      <c r="J449" s="191" t="s">
        <v>53</v>
      </c>
      <c r="K449" s="189"/>
      <c r="L449" s="192"/>
      <c r="M449" s="195"/>
      <c r="N449" s="192"/>
      <c r="O449" s="192"/>
      <c r="P449" s="198"/>
    </row>
    <row r="450" spans="1:16">
      <c r="A450" s="183"/>
      <c r="B450" s="184"/>
      <c r="C450" s="192"/>
      <c r="D450" s="192"/>
      <c r="E450" s="192"/>
      <c r="F450" s="192"/>
      <c r="G450" s="192"/>
      <c r="H450" s="192"/>
      <c r="I450" s="192"/>
      <c r="J450" s="192"/>
      <c r="K450" s="189"/>
      <c r="L450" s="192"/>
      <c r="M450" s="195"/>
      <c r="N450" s="192"/>
      <c r="O450" s="192"/>
      <c r="P450" s="198"/>
    </row>
    <row r="451" spans="1:16">
      <c r="A451" s="183"/>
      <c r="B451" s="184"/>
      <c r="C451" s="193"/>
      <c r="D451" s="193"/>
      <c r="E451" s="193"/>
      <c r="F451" s="193"/>
      <c r="G451" s="193"/>
      <c r="H451" s="193"/>
      <c r="I451" s="193"/>
      <c r="J451" s="193"/>
      <c r="K451" s="190"/>
      <c r="L451" s="193"/>
      <c r="M451" s="196"/>
      <c r="N451" s="193"/>
      <c r="O451" s="193"/>
      <c r="P451" s="199"/>
    </row>
    <row r="452" spans="1:16">
      <c r="A452" s="42" t="s">
        <v>91</v>
      </c>
      <c r="B452" s="42">
        <f>ต.แม่สิน!B375</f>
        <v>2</v>
      </c>
      <c r="C452" s="42">
        <f>ต.แม่สิน!C375</f>
        <v>12</v>
      </c>
      <c r="D452" s="42">
        <f>ต.แม่สิน!D375</f>
        <v>0</v>
      </c>
      <c r="E452" s="42">
        <f>ต.แม่สิน!E375</f>
        <v>0</v>
      </c>
      <c r="F452" s="42">
        <f>ต.แม่สิน!F375</f>
        <v>12</v>
      </c>
      <c r="G452" s="42">
        <f>ต.แม่สิน!G375</f>
        <v>0</v>
      </c>
      <c r="H452" s="42">
        <f>ต.แม่สิน!H375</f>
        <v>0</v>
      </c>
      <c r="I452" s="42">
        <f>ต.แม่สิน!I375</f>
        <v>0</v>
      </c>
      <c r="J452" s="42">
        <f>ต.แม่สิน!J375</f>
        <v>0</v>
      </c>
      <c r="K452" s="43">
        <f>ต.แม่สิน!K375</f>
        <v>12</v>
      </c>
      <c r="L452" s="42">
        <f>ต.แม่สิน!L375</f>
        <v>0</v>
      </c>
      <c r="M452" s="42">
        <f>ต.แม่สิน!M375</f>
        <v>0</v>
      </c>
      <c r="N452" s="42">
        <f>ต.แม่สิน!N375</f>
        <v>0</v>
      </c>
      <c r="O452" s="42">
        <f>ต.แม่สิน!O375</f>
        <v>0</v>
      </c>
      <c r="P452" s="42">
        <f>ต.แม่สิน!P375</f>
        <v>0</v>
      </c>
    </row>
    <row r="453" spans="1:16">
      <c r="A453" s="42" t="s">
        <v>92</v>
      </c>
      <c r="B453" s="42">
        <f>ต.แม่สำ!B102</f>
        <v>2</v>
      </c>
      <c r="C453" s="42">
        <f>ต.แม่สำ!C102</f>
        <v>17</v>
      </c>
      <c r="D453" s="42">
        <f>ต.แม่สำ!D102</f>
        <v>0</v>
      </c>
      <c r="E453" s="42">
        <f>ต.แม่สำ!E102</f>
        <v>0</v>
      </c>
      <c r="F453" s="42">
        <f>ต.แม่สำ!F102</f>
        <v>17</v>
      </c>
      <c r="G453" s="42">
        <f>ต.แม่สำ!G102</f>
        <v>0</v>
      </c>
      <c r="H453" s="42">
        <f>ต.แม่สำ!H102</f>
        <v>0</v>
      </c>
      <c r="I453" s="42">
        <f>ต.แม่สำ!I102</f>
        <v>0</v>
      </c>
      <c r="J453" s="42">
        <f>ต.แม่สำ!J102</f>
        <v>0</v>
      </c>
      <c r="K453" s="43">
        <f>ต.แม่สำ!K102</f>
        <v>17</v>
      </c>
      <c r="L453" s="42">
        <f>ต.แม่สำ!L102</f>
        <v>0</v>
      </c>
      <c r="M453" s="42">
        <f>ต.แม่สำ!M102</f>
        <v>0</v>
      </c>
      <c r="N453" s="42">
        <f>ต.แม่สำ!N102</f>
        <v>0</v>
      </c>
      <c r="O453" s="42">
        <f>ต.แม่สำ!O102</f>
        <v>0</v>
      </c>
      <c r="P453" s="42">
        <f>ต.แม่สำ!P102</f>
        <v>0</v>
      </c>
    </row>
    <row r="454" spans="1:16">
      <c r="A454" s="42" t="s">
        <v>93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3"/>
      <c r="L454" s="42"/>
      <c r="M454" s="42"/>
      <c r="N454" s="42"/>
      <c r="O454" s="42"/>
      <c r="P454" s="42"/>
    </row>
    <row r="455" spans="1:16">
      <c r="A455" s="42" t="s">
        <v>94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3"/>
      <c r="L455" s="42"/>
      <c r="M455" s="42"/>
      <c r="N455" s="42"/>
      <c r="O455" s="42"/>
      <c r="P455" s="42"/>
    </row>
    <row r="456" spans="1:16">
      <c r="A456" s="42" t="s">
        <v>95</v>
      </c>
      <c r="B456" s="42">
        <f>ต.บ้านตึก!B145</f>
        <v>22</v>
      </c>
      <c r="C456" s="42">
        <f>ต.บ้านตึก!C145</f>
        <v>51</v>
      </c>
      <c r="D456" s="42">
        <f>ต.บ้านตึก!D145</f>
        <v>0</v>
      </c>
      <c r="E456" s="42">
        <f>ต.บ้านตึก!E145</f>
        <v>0</v>
      </c>
      <c r="F456" s="42">
        <f>ต.บ้านตึก!F145</f>
        <v>51</v>
      </c>
      <c r="G456" s="42">
        <f>ต.บ้านตึก!G145</f>
        <v>60</v>
      </c>
      <c r="H456" s="42">
        <f>ต.บ้านตึก!H145</f>
        <v>0</v>
      </c>
      <c r="I456" s="42">
        <f>ต.บ้านตึก!I145</f>
        <v>0</v>
      </c>
      <c r="J456" s="42">
        <f>ต.บ้านตึก!J145</f>
        <v>60</v>
      </c>
      <c r="K456" s="43">
        <f>ต.บ้านตึก!K145</f>
        <v>111</v>
      </c>
      <c r="L456" s="42">
        <f>ต.บ้านตึก!L145</f>
        <v>0</v>
      </c>
      <c r="M456" s="42" t="str">
        <f>ต.บ้านตึก!M145</f>
        <v>ผลสด</v>
      </c>
      <c r="N456" s="43">
        <f>ต.บ้านตึก!N145</f>
        <v>0</v>
      </c>
      <c r="O456" s="42" t="e">
        <f>ต.บ้านตึก!O145</f>
        <v>#DIV/0!</v>
      </c>
      <c r="P456" s="42">
        <f>ต.บ้านตึก!P145</f>
        <v>0</v>
      </c>
    </row>
    <row r="457" spans="1:16">
      <c r="A457" s="42" t="s">
        <v>96</v>
      </c>
      <c r="B457" s="42"/>
      <c r="C457" s="44"/>
      <c r="D457" s="44"/>
      <c r="E457" s="44"/>
      <c r="F457" s="44"/>
      <c r="G457" s="44"/>
      <c r="H457" s="44"/>
      <c r="I457" s="44"/>
      <c r="J457" s="44"/>
      <c r="K457" s="43"/>
      <c r="L457" s="44"/>
      <c r="M457" s="42"/>
      <c r="N457" s="42"/>
      <c r="O457" s="42"/>
      <c r="P457" s="42"/>
    </row>
    <row r="458" spans="1:16">
      <c r="A458" s="42" t="s">
        <v>97</v>
      </c>
      <c r="B458" s="42"/>
      <c r="C458" s="44"/>
      <c r="D458" s="44"/>
      <c r="E458" s="44"/>
      <c r="F458" s="44"/>
      <c r="G458" s="44"/>
      <c r="H458" s="44"/>
      <c r="I458" s="44"/>
      <c r="J458" s="44"/>
      <c r="K458" s="43"/>
      <c r="L458" s="44"/>
      <c r="M458" s="42"/>
      <c r="N458" s="42"/>
      <c r="O458" s="42"/>
      <c r="P458" s="42"/>
    </row>
    <row r="459" spans="1:16">
      <c r="A459" s="42" t="s">
        <v>98</v>
      </c>
      <c r="B459" s="42">
        <f>ต.บ้านแก่ง!B154</f>
        <v>20</v>
      </c>
      <c r="C459" s="42">
        <f>ต.บ้านแก่ง!C154</f>
        <v>205</v>
      </c>
      <c r="D459" s="42">
        <f>ต.บ้านแก่ง!D154</f>
        <v>0</v>
      </c>
      <c r="E459" s="42">
        <f>ต.บ้านแก่ง!E154</f>
        <v>0</v>
      </c>
      <c r="F459" s="42">
        <f>ต.บ้านแก่ง!F154</f>
        <v>205</v>
      </c>
      <c r="G459" s="42">
        <f>ต.บ้านแก่ง!G154</f>
        <v>200</v>
      </c>
      <c r="H459" s="42">
        <f>ต.บ้านแก่ง!H154</f>
        <v>0</v>
      </c>
      <c r="I459" s="42">
        <f>ต.บ้านแก่ง!I154</f>
        <v>0</v>
      </c>
      <c r="J459" s="42">
        <f>ต.บ้านแก่ง!J154</f>
        <v>200</v>
      </c>
      <c r="K459" s="43">
        <f>ต.บ้านแก่ง!K154</f>
        <v>405</v>
      </c>
      <c r="L459" s="42">
        <f>ต.บ้านแก่ง!L154</f>
        <v>0</v>
      </c>
      <c r="M459" s="42">
        <f>ต.บ้านแก่ง!M154</f>
        <v>0</v>
      </c>
      <c r="N459" s="43">
        <f>ต.บ้านแก่ง!N154</f>
        <v>0</v>
      </c>
      <c r="O459" s="64" t="e">
        <f>ต.บ้านแก่ง!O154</f>
        <v>#DIV/0!</v>
      </c>
      <c r="P459" s="64">
        <f>ต.บ้านแก่ง!P154</f>
        <v>0</v>
      </c>
    </row>
    <row r="460" spans="1:16">
      <c r="A460" s="42" t="s">
        <v>99</v>
      </c>
      <c r="B460" s="42"/>
      <c r="C460" s="44"/>
      <c r="D460" s="44"/>
      <c r="E460" s="44"/>
      <c r="F460" s="44"/>
      <c r="G460" s="44"/>
      <c r="H460" s="44"/>
      <c r="I460" s="44"/>
      <c r="J460" s="44"/>
      <c r="K460" s="43"/>
      <c r="L460" s="44"/>
      <c r="M460" s="42"/>
      <c r="N460" s="44"/>
      <c r="O460" s="44"/>
      <c r="P460" s="44"/>
    </row>
    <row r="461" spans="1:16">
      <c r="A461" s="42" t="s">
        <v>100</v>
      </c>
      <c r="B461" s="42"/>
      <c r="C461" s="44"/>
      <c r="D461" s="44"/>
      <c r="E461" s="44"/>
      <c r="F461" s="44"/>
      <c r="G461" s="44"/>
      <c r="H461" s="44"/>
      <c r="I461" s="44"/>
      <c r="J461" s="44"/>
      <c r="K461" s="43"/>
      <c r="L461" s="44"/>
      <c r="M461" s="42"/>
      <c r="N461" s="44"/>
      <c r="O461" s="44"/>
      <c r="P461" s="44"/>
    </row>
    <row r="462" spans="1:16">
      <c r="A462" s="42" t="s">
        <v>101</v>
      </c>
      <c r="B462" s="42"/>
      <c r="C462" s="42"/>
      <c r="D462" s="42"/>
      <c r="E462" s="42"/>
      <c r="F462" s="42"/>
      <c r="G462" s="42"/>
      <c r="H462" s="42"/>
      <c r="I462" s="42"/>
      <c r="J462" s="42"/>
      <c r="K462" s="43"/>
      <c r="L462" s="42"/>
      <c r="M462" s="42"/>
      <c r="N462" s="42"/>
      <c r="O462" s="42"/>
      <c r="P462" s="42"/>
    </row>
    <row r="463" spans="1:16">
      <c r="A463" s="50" t="s">
        <v>23</v>
      </c>
      <c r="B463" s="51">
        <f t="shared" ref="B463:N463" si="20">SUM(B452:B462)</f>
        <v>46</v>
      </c>
      <c r="C463" s="52">
        <f t="shared" si="20"/>
        <v>285</v>
      </c>
      <c r="D463" s="52">
        <f t="shared" si="20"/>
        <v>0</v>
      </c>
      <c r="E463" s="52">
        <f t="shared" si="20"/>
        <v>0</v>
      </c>
      <c r="F463" s="52">
        <f t="shared" si="20"/>
        <v>285</v>
      </c>
      <c r="G463" s="52">
        <f t="shared" si="20"/>
        <v>260</v>
      </c>
      <c r="H463" s="52">
        <f t="shared" si="20"/>
        <v>0</v>
      </c>
      <c r="I463" s="52">
        <f t="shared" si="20"/>
        <v>0</v>
      </c>
      <c r="J463" s="52">
        <f t="shared" si="20"/>
        <v>260</v>
      </c>
      <c r="K463" s="53">
        <f t="shared" si="20"/>
        <v>545</v>
      </c>
      <c r="L463" s="52">
        <f t="shared" si="20"/>
        <v>0</v>
      </c>
      <c r="M463" s="51" t="s">
        <v>82</v>
      </c>
      <c r="N463" s="65">
        <f t="shared" si="20"/>
        <v>0</v>
      </c>
      <c r="O463" s="52" t="e">
        <f>N463/L463</f>
        <v>#DIV/0!</v>
      </c>
      <c r="P463" s="52">
        <f>SUM(P452:P462)</f>
        <v>0</v>
      </c>
    </row>
    <row r="464" spans="1:16" s="3" customFormat="1">
      <c r="A464" s="66"/>
      <c r="B464" s="67"/>
      <c r="C464" s="68"/>
      <c r="D464" s="68"/>
      <c r="E464" s="68"/>
      <c r="F464" s="68"/>
      <c r="G464" s="68"/>
      <c r="H464" s="68"/>
      <c r="I464" s="68"/>
      <c r="J464" s="68"/>
      <c r="K464" s="69"/>
      <c r="L464" s="68"/>
      <c r="M464" s="67"/>
      <c r="N464" s="68"/>
      <c r="O464" s="68"/>
      <c r="P464" s="68"/>
    </row>
    <row r="465" spans="1:16">
      <c r="A465" s="161" t="s">
        <v>118</v>
      </c>
      <c r="B465" s="161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</row>
    <row r="466" spans="1:16">
      <c r="A466" s="161" t="str">
        <f>A2</f>
        <v xml:space="preserve"> ประจำเดือน มีนาคม 2569</v>
      </c>
      <c r="B466" s="161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</row>
    <row r="467" spans="1:16">
      <c r="A467" s="161" t="s">
        <v>90</v>
      </c>
      <c r="B467" s="161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</row>
    <row r="468" spans="1:16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41"/>
      <c r="L468" s="39"/>
      <c r="M468" s="39"/>
      <c r="N468" s="39"/>
      <c r="O468" s="39"/>
      <c r="P468" s="39"/>
    </row>
    <row r="469" spans="1:16">
      <c r="A469" s="183" t="s">
        <v>12</v>
      </c>
      <c r="B469" s="184" t="s">
        <v>20</v>
      </c>
      <c r="C469" s="185" t="s">
        <v>40</v>
      </c>
      <c r="D469" s="186"/>
      <c r="E469" s="186"/>
      <c r="F469" s="187"/>
      <c r="G469" s="185" t="s">
        <v>41</v>
      </c>
      <c r="H469" s="186"/>
      <c r="I469" s="186"/>
      <c r="J469" s="187"/>
      <c r="K469" s="188" t="s">
        <v>42</v>
      </c>
      <c r="L469" s="191" t="s">
        <v>43</v>
      </c>
      <c r="M469" s="194" t="s">
        <v>44</v>
      </c>
      <c r="N469" s="191" t="s">
        <v>45</v>
      </c>
      <c r="O469" s="191" t="s">
        <v>46</v>
      </c>
      <c r="P469" s="197" t="s">
        <v>21</v>
      </c>
    </row>
    <row r="470" spans="1:16">
      <c r="A470" s="183"/>
      <c r="B470" s="184"/>
      <c r="C470" s="191" t="s">
        <v>47</v>
      </c>
      <c r="D470" s="191" t="s">
        <v>48</v>
      </c>
      <c r="E470" s="191" t="s">
        <v>49</v>
      </c>
      <c r="F470" s="191" t="s">
        <v>50</v>
      </c>
      <c r="G470" s="191" t="s">
        <v>51</v>
      </c>
      <c r="H470" s="191" t="s">
        <v>52</v>
      </c>
      <c r="I470" s="191" t="s">
        <v>49</v>
      </c>
      <c r="J470" s="191" t="s">
        <v>53</v>
      </c>
      <c r="K470" s="189"/>
      <c r="L470" s="192"/>
      <c r="M470" s="195"/>
      <c r="N470" s="192"/>
      <c r="O470" s="192"/>
      <c r="P470" s="198"/>
    </row>
    <row r="471" spans="1:16">
      <c r="A471" s="183"/>
      <c r="B471" s="184"/>
      <c r="C471" s="192"/>
      <c r="D471" s="192"/>
      <c r="E471" s="192"/>
      <c r="F471" s="192"/>
      <c r="G471" s="192"/>
      <c r="H471" s="192"/>
      <c r="I471" s="192"/>
      <c r="J471" s="192"/>
      <c r="K471" s="189"/>
      <c r="L471" s="192"/>
      <c r="M471" s="195"/>
      <c r="N471" s="192"/>
      <c r="O471" s="192"/>
      <c r="P471" s="198"/>
    </row>
    <row r="472" spans="1:16">
      <c r="A472" s="183"/>
      <c r="B472" s="184"/>
      <c r="C472" s="193"/>
      <c r="D472" s="193"/>
      <c r="E472" s="193"/>
      <c r="F472" s="193"/>
      <c r="G472" s="193"/>
      <c r="H472" s="193"/>
      <c r="I472" s="193"/>
      <c r="J472" s="193"/>
      <c r="K472" s="190"/>
      <c r="L472" s="193"/>
      <c r="M472" s="196"/>
      <c r="N472" s="193"/>
      <c r="O472" s="193"/>
      <c r="P472" s="199"/>
    </row>
    <row r="473" spans="1:16">
      <c r="A473" s="42" t="s">
        <v>91</v>
      </c>
      <c r="B473" s="42">
        <f>ต.แม่สิน!B406</f>
        <v>41</v>
      </c>
      <c r="C473" s="42">
        <f>ต.แม่สิน!C406</f>
        <v>100</v>
      </c>
      <c r="D473" s="42">
        <f>ต.แม่สิน!D406</f>
        <v>0</v>
      </c>
      <c r="E473" s="42">
        <f>ต.แม่สิน!E406</f>
        <v>0</v>
      </c>
      <c r="F473" s="42">
        <f>ต.แม่สิน!F406</f>
        <v>100</v>
      </c>
      <c r="G473" s="42">
        <f>ต.แม่สิน!G406</f>
        <v>88</v>
      </c>
      <c r="H473" s="42">
        <f>ต.แม่สิน!H406</f>
        <v>0</v>
      </c>
      <c r="I473" s="42">
        <f>ต.แม่สิน!I406</f>
        <v>0</v>
      </c>
      <c r="J473" s="42">
        <f>ต.แม่สิน!J406</f>
        <v>88</v>
      </c>
      <c r="K473" s="42">
        <f>ต.แม่สิน!K406</f>
        <v>188</v>
      </c>
      <c r="L473" s="42">
        <f>ต.แม่สิน!L406</f>
        <v>0</v>
      </c>
      <c r="M473" s="42">
        <f>ต.แม่สิน!M406</f>
        <v>0</v>
      </c>
      <c r="N473" s="45">
        <f>ต.แม่สิน!N406</f>
        <v>0</v>
      </c>
      <c r="O473" s="42" t="e">
        <f>ต.แม่สิน!O406</f>
        <v>#DIV/0!</v>
      </c>
      <c r="P473" s="64">
        <f>ต.แม่สิน!P406</f>
        <v>0</v>
      </c>
    </row>
    <row r="474" spans="1:16">
      <c r="A474" s="42" t="s">
        <v>92</v>
      </c>
      <c r="B474" s="42">
        <f>ต.แม่สำ!B122</f>
        <v>19</v>
      </c>
      <c r="C474" s="42">
        <f>ต.แม่สำ!C122</f>
        <v>7</v>
      </c>
      <c r="D474" s="42">
        <f>ต.แม่สำ!D122</f>
        <v>0</v>
      </c>
      <c r="E474" s="42">
        <f>ต.แม่สำ!E122</f>
        <v>0</v>
      </c>
      <c r="F474" s="42">
        <f>ต.แม่สำ!F122</f>
        <v>7</v>
      </c>
      <c r="G474" s="42">
        <f>ต.แม่สำ!G122</f>
        <v>87</v>
      </c>
      <c r="H474" s="42">
        <f>ต.แม่สำ!H122</f>
        <v>0</v>
      </c>
      <c r="I474" s="42">
        <f>ต.แม่สำ!I122</f>
        <v>0</v>
      </c>
      <c r="J474" s="42">
        <f>ต.แม่สำ!J122</f>
        <v>87</v>
      </c>
      <c r="K474" s="43">
        <f>ต.แม่สำ!K122</f>
        <v>94</v>
      </c>
      <c r="L474" s="42">
        <f>ต.แม่สำ!L122</f>
        <v>0</v>
      </c>
      <c r="M474" s="42" t="str">
        <f>ต.แม่สำ!M122</f>
        <v>ผลสด</v>
      </c>
      <c r="N474" s="43">
        <f>ต.แม่สำ!N122</f>
        <v>0</v>
      </c>
      <c r="O474" s="64" t="e">
        <f>ต.แม่สำ!O122</f>
        <v>#DIV/0!</v>
      </c>
      <c r="P474" s="64">
        <f>ต.แม่สำ!P122</f>
        <v>0</v>
      </c>
    </row>
    <row r="475" spans="1:16">
      <c r="A475" s="42" t="s">
        <v>93</v>
      </c>
      <c r="B475" s="42"/>
      <c r="C475" s="44"/>
      <c r="D475" s="44"/>
      <c r="E475" s="44"/>
      <c r="F475" s="44"/>
      <c r="G475" s="44"/>
      <c r="H475" s="44"/>
      <c r="I475" s="44"/>
      <c r="J475" s="44"/>
      <c r="K475" s="43"/>
      <c r="L475" s="44"/>
      <c r="M475" s="42"/>
      <c r="N475" s="42"/>
      <c r="O475" s="42"/>
      <c r="P475" s="42"/>
    </row>
    <row r="476" spans="1:16">
      <c r="A476" s="42" t="s">
        <v>94</v>
      </c>
      <c r="B476" s="42"/>
      <c r="C476" s="44"/>
      <c r="D476" s="44"/>
      <c r="E476" s="44"/>
      <c r="F476" s="44"/>
      <c r="G476" s="44"/>
      <c r="H476" s="44"/>
      <c r="I476" s="44"/>
      <c r="J476" s="44"/>
      <c r="K476" s="43"/>
      <c r="L476" s="44"/>
      <c r="M476" s="42"/>
      <c r="N476" s="42"/>
      <c r="O476" s="42"/>
      <c r="P476" s="42"/>
    </row>
    <row r="477" spans="1:16">
      <c r="A477" s="42" t="s">
        <v>95</v>
      </c>
      <c r="B477" s="42">
        <f>ต.บ้านตึก!B165</f>
        <v>800</v>
      </c>
      <c r="C477" s="42">
        <f>ต.บ้านตึก!C165</f>
        <v>4806</v>
      </c>
      <c r="D477" s="42">
        <f>ต.บ้านตึก!D165</f>
        <v>0</v>
      </c>
      <c r="E477" s="42">
        <f>ต.บ้านตึก!E165</f>
        <v>0</v>
      </c>
      <c r="F477" s="42">
        <f>ต.บ้านตึก!F165</f>
        <v>4806</v>
      </c>
      <c r="G477" s="42">
        <f>ต.บ้านตึก!G165</f>
        <v>8044</v>
      </c>
      <c r="H477" s="42">
        <f>ต.บ้านตึก!H165</f>
        <v>0</v>
      </c>
      <c r="I477" s="42">
        <f>ต.บ้านตึก!I165</f>
        <v>0</v>
      </c>
      <c r="J477" s="42">
        <f>ต.บ้านตึก!J165</f>
        <v>8044</v>
      </c>
      <c r="K477" s="42">
        <f>ต.บ้านตึก!K165</f>
        <v>12850</v>
      </c>
      <c r="L477" s="42">
        <f>ต.บ้านตึก!L165</f>
        <v>0</v>
      </c>
      <c r="M477" s="42" t="str">
        <f>ต.บ้านตึก!M165</f>
        <v>ผลสด</v>
      </c>
      <c r="N477" s="45">
        <f>ต.บ้านตึก!N165</f>
        <v>0</v>
      </c>
      <c r="O477" s="45" t="e">
        <f>ต.บ้านตึก!O165</f>
        <v>#DIV/0!</v>
      </c>
      <c r="P477" s="64">
        <f>ต.บ้านตึก!P165</f>
        <v>0</v>
      </c>
    </row>
    <row r="478" spans="1:16">
      <c r="A478" s="42" t="s">
        <v>96</v>
      </c>
      <c r="B478" s="42"/>
      <c r="C478" s="44"/>
      <c r="D478" s="44"/>
      <c r="E478" s="44"/>
      <c r="F478" s="44"/>
      <c r="G478" s="44"/>
      <c r="H478" s="44"/>
      <c r="I478" s="44"/>
      <c r="J478" s="44"/>
      <c r="K478" s="43"/>
      <c r="L478" s="44"/>
      <c r="M478" s="42"/>
      <c r="N478" s="42"/>
      <c r="O478" s="42"/>
      <c r="P478" s="42"/>
    </row>
    <row r="479" spans="1:16">
      <c r="A479" s="42" t="s">
        <v>97</v>
      </c>
      <c r="B479" s="42">
        <f>ต.ดงคู่!B92</f>
        <v>15</v>
      </c>
      <c r="C479" s="42">
        <f>ต.ดงคู่!C92</f>
        <v>5</v>
      </c>
      <c r="D479" s="42">
        <f>ต.ดงคู่!D92</f>
        <v>0</v>
      </c>
      <c r="E479" s="42">
        <f>ต.ดงคู่!E92</f>
        <v>0</v>
      </c>
      <c r="F479" s="42">
        <f>ต.ดงคู่!F92</f>
        <v>5</v>
      </c>
      <c r="G479" s="42">
        <f>ต.ดงคู่!G92</f>
        <v>35</v>
      </c>
      <c r="H479" s="42">
        <f>ต.ดงคู่!H92</f>
        <v>0</v>
      </c>
      <c r="I479" s="42">
        <f>ต.ดงคู่!I92</f>
        <v>0</v>
      </c>
      <c r="J479" s="42">
        <f>ต.ดงคู่!J92</f>
        <v>35</v>
      </c>
      <c r="K479" s="43">
        <f>ต.ดงคู่!K92</f>
        <v>40</v>
      </c>
      <c r="L479" s="42">
        <f>ต.ดงคู่!L92</f>
        <v>0</v>
      </c>
      <c r="M479" s="42" t="str">
        <f>ต.ดงคู่!M92</f>
        <v>ผลสด</v>
      </c>
      <c r="N479" s="42">
        <f>ต.ดงคู่!N92</f>
        <v>0</v>
      </c>
      <c r="O479" s="42" t="e">
        <f>ต.ดงคู่!O92</f>
        <v>#DIV/0!</v>
      </c>
      <c r="P479" s="64">
        <f>ต.ดงคู่!P92</f>
        <v>0</v>
      </c>
    </row>
    <row r="480" spans="1:16">
      <c r="A480" s="42" t="s">
        <v>98</v>
      </c>
      <c r="B480" s="42">
        <f>ต.บ้านแก่ง!B173</f>
        <v>49</v>
      </c>
      <c r="C480" s="42">
        <f>ต.บ้านแก่ง!C173</f>
        <v>161</v>
      </c>
      <c r="D480" s="42">
        <f>ต.บ้านแก่ง!D173</f>
        <v>0</v>
      </c>
      <c r="E480" s="42">
        <f>ต.บ้านแก่ง!E173</f>
        <v>0</v>
      </c>
      <c r="F480" s="42">
        <f>ต.บ้านแก่ง!F173</f>
        <v>161</v>
      </c>
      <c r="G480" s="42">
        <f>ต.บ้านแก่ง!G173</f>
        <v>87</v>
      </c>
      <c r="H480" s="42">
        <f>ต.บ้านแก่ง!H173</f>
        <v>0</v>
      </c>
      <c r="I480" s="42">
        <f>ต.บ้านแก่ง!I173</f>
        <v>0</v>
      </c>
      <c r="J480" s="42">
        <f>ต.บ้านแก่ง!J173</f>
        <v>87</v>
      </c>
      <c r="K480" s="43">
        <f>ต.บ้านแก่ง!K173</f>
        <v>248</v>
      </c>
      <c r="L480" s="42">
        <f>ต.บ้านแก่ง!L173</f>
        <v>0</v>
      </c>
      <c r="M480" s="42">
        <f>ต.บ้านแก่ง!M173</f>
        <v>0</v>
      </c>
      <c r="N480" s="43">
        <f>ต.บ้านแก่ง!N173</f>
        <v>0</v>
      </c>
      <c r="O480" s="64" t="e">
        <f>ต.บ้านแก่ง!O173</f>
        <v>#DIV/0!</v>
      </c>
      <c r="P480" s="42">
        <f>ต.บ้านแก่ง!P173</f>
        <v>0</v>
      </c>
    </row>
    <row r="481" spans="1:16">
      <c r="A481" s="42" t="s">
        <v>99</v>
      </c>
      <c r="B481" s="42">
        <f>ต.ศรีสัชฯ!B75</f>
        <v>14</v>
      </c>
      <c r="C481" s="42">
        <f>ต.ศรีสัชฯ!C75</f>
        <v>9</v>
      </c>
      <c r="D481" s="42">
        <f>ต.ศรีสัชฯ!D75</f>
        <v>0</v>
      </c>
      <c r="E481" s="42">
        <f>ต.ศรีสัชฯ!E75</f>
        <v>0</v>
      </c>
      <c r="F481" s="42">
        <f>ต.ศรีสัชฯ!F75</f>
        <v>9</v>
      </c>
      <c r="G481" s="42">
        <f>ต.ศรีสัชฯ!G75</f>
        <v>10</v>
      </c>
      <c r="H481" s="42">
        <f>ต.ศรีสัชฯ!H75</f>
        <v>0</v>
      </c>
      <c r="I481" s="42">
        <f>ต.ศรีสัชฯ!I75</f>
        <v>0</v>
      </c>
      <c r="J481" s="42">
        <f>ต.ศรีสัชฯ!J75</f>
        <v>10</v>
      </c>
      <c r="K481" s="43">
        <f>ต.ศรีสัชฯ!K75</f>
        <v>19</v>
      </c>
      <c r="L481" s="42">
        <f>ต.ศรีสัชฯ!L75</f>
        <v>0</v>
      </c>
      <c r="M481" s="42">
        <f>ต.ศรีสัชฯ!M75</f>
        <v>0</v>
      </c>
      <c r="N481" s="42">
        <f>ต.ศรีสัชฯ!N75</f>
        <v>0</v>
      </c>
      <c r="O481" s="42">
        <f>ต.ศรีสัชฯ!O75</f>
        <v>0</v>
      </c>
      <c r="P481" s="42">
        <f>ต.ศรีสัชฯ!P75</f>
        <v>0</v>
      </c>
    </row>
    <row r="482" spans="1:16">
      <c r="A482" s="42" t="s">
        <v>100</v>
      </c>
      <c r="B482" s="42">
        <f>ต.ท่าชัย!B80</f>
        <v>3</v>
      </c>
      <c r="C482" s="42">
        <f>ต.ท่าชัย!C80</f>
        <v>7</v>
      </c>
      <c r="D482" s="42">
        <f>ต.ท่าชัย!D80</f>
        <v>0</v>
      </c>
      <c r="E482" s="42">
        <f>ต.ท่าชัย!E80</f>
        <v>0</v>
      </c>
      <c r="F482" s="42">
        <f>ต.ท่าชัย!F80</f>
        <v>7</v>
      </c>
      <c r="G482" s="42">
        <f>ต.ท่าชัย!G80</f>
        <v>0</v>
      </c>
      <c r="H482" s="42">
        <f>ต.ท่าชัย!H80</f>
        <v>0</v>
      </c>
      <c r="I482" s="42">
        <f>ต.ท่าชัย!I80</f>
        <v>0</v>
      </c>
      <c r="J482" s="42">
        <f>ต.ท่าชัย!J80</f>
        <v>0</v>
      </c>
      <c r="K482" s="43">
        <f>ต.ท่าชัย!K80</f>
        <v>7</v>
      </c>
      <c r="L482" s="42">
        <f>ต.ท่าชัย!L80</f>
        <v>0</v>
      </c>
      <c r="M482" s="42">
        <f>ต.ท่าชัย!M80</f>
        <v>0</v>
      </c>
      <c r="N482" s="42">
        <f>ต.ท่าชัย!N80</f>
        <v>0</v>
      </c>
      <c r="O482" s="42">
        <f>ต.ท่าชัย!O80</f>
        <v>0</v>
      </c>
      <c r="P482" s="42">
        <f>ต.ท่าชัย!P80</f>
        <v>0</v>
      </c>
    </row>
    <row r="483" spans="1:16">
      <c r="A483" s="42" t="s">
        <v>101</v>
      </c>
      <c r="B483" s="42"/>
      <c r="C483" s="44"/>
      <c r="D483" s="44"/>
      <c r="E483" s="44"/>
      <c r="F483" s="44"/>
      <c r="G483" s="44"/>
      <c r="H483" s="44"/>
      <c r="I483" s="44"/>
      <c r="J483" s="44"/>
      <c r="K483" s="43"/>
      <c r="L483" s="44"/>
      <c r="M483" s="42"/>
      <c r="N483" s="44"/>
      <c r="O483" s="44"/>
      <c r="P483" s="44"/>
    </row>
    <row r="484" spans="1:16">
      <c r="A484" s="50" t="s">
        <v>23</v>
      </c>
      <c r="B484" s="51">
        <f t="shared" ref="B484:N484" si="21">SUM(B473:B483)</f>
        <v>941</v>
      </c>
      <c r="C484" s="52">
        <f t="shared" si="21"/>
        <v>5095</v>
      </c>
      <c r="D484" s="52">
        <f t="shared" si="21"/>
        <v>0</v>
      </c>
      <c r="E484" s="52">
        <f t="shared" si="21"/>
        <v>0</v>
      </c>
      <c r="F484" s="52">
        <f t="shared" si="21"/>
        <v>5095</v>
      </c>
      <c r="G484" s="52">
        <f t="shared" si="21"/>
        <v>8351</v>
      </c>
      <c r="H484" s="52">
        <f t="shared" si="21"/>
        <v>0</v>
      </c>
      <c r="I484" s="52">
        <f t="shared" si="21"/>
        <v>0</v>
      </c>
      <c r="J484" s="52">
        <f t="shared" si="21"/>
        <v>8351</v>
      </c>
      <c r="K484" s="75">
        <f t="shared" si="21"/>
        <v>13446</v>
      </c>
      <c r="L484" s="65">
        <f t="shared" si="21"/>
        <v>0</v>
      </c>
      <c r="M484" s="51" t="s">
        <v>82</v>
      </c>
      <c r="N484" s="52">
        <f t="shared" si="21"/>
        <v>0</v>
      </c>
      <c r="O484" s="52" t="e">
        <f>N484/L484</f>
        <v>#DIV/0!</v>
      </c>
      <c r="P484" s="52">
        <f>SUM(P473:P483)/4</f>
        <v>0</v>
      </c>
    </row>
    <row r="485" spans="1:16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41"/>
      <c r="L485" s="39"/>
      <c r="M485" s="39"/>
      <c r="N485" s="39"/>
      <c r="O485" s="39"/>
      <c r="P485" s="39"/>
    </row>
    <row r="486" spans="1:16">
      <c r="A486" s="161" t="s">
        <v>118</v>
      </c>
      <c r="B486" s="161"/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/>
      <c r="N486" s="161"/>
      <c r="O486" s="161"/>
      <c r="P486" s="161"/>
    </row>
    <row r="487" spans="1:16">
      <c r="A487" s="161" t="str">
        <f>A2</f>
        <v xml:space="preserve"> ประจำเดือน มีนาคม 2569</v>
      </c>
      <c r="B487" s="161"/>
      <c r="C487" s="161"/>
      <c r="D487" s="161"/>
      <c r="E487" s="161"/>
      <c r="F487" s="161"/>
      <c r="G487" s="161"/>
      <c r="H487" s="161"/>
      <c r="I487" s="161"/>
      <c r="J487" s="161"/>
      <c r="K487" s="161"/>
      <c r="L487" s="161"/>
      <c r="M487" s="161"/>
      <c r="N487" s="161"/>
      <c r="O487" s="161"/>
      <c r="P487" s="161"/>
    </row>
    <row r="488" spans="1:16">
      <c r="A488" s="161" t="s">
        <v>90</v>
      </c>
      <c r="B488" s="161"/>
      <c r="C488" s="161"/>
      <c r="D488" s="161"/>
      <c r="E488" s="161"/>
      <c r="F488" s="161"/>
      <c r="G488" s="161"/>
      <c r="H488" s="161"/>
      <c r="I488" s="161"/>
      <c r="J488" s="161"/>
      <c r="K488" s="161"/>
      <c r="L488" s="161"/>
      <c r="M488" s="161"/>
      <c r="N488" s="161"/>
      <c r="O488" s="161"/>
      <c r="P488" s="161"/>
    </row>
    <row r="489" spans="1:16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41"/>
      <c r="L489" s="39"/>
      <c r="M489" s="39"/>
      <c r="N489" s="39"/>
      <c r="O489" s="39"/>
      <c r="P489" s="39"/>
    </row>
    <row r="490" spans="1:16">
      <c r="A490" s="183" t="s">
        <v>13</v>
      </c>
      <c r="B490" s="184" t="s">
        <v>20</v>
      </c>
      <c r="C490" s="185" t="s">
        <v>40</v>
      </c>
      <c r="D490" s="186"/>
      <c r="E490" s="186"/>
      <c r="F490" s="187"/>
      <c r="G490" s="185" t="s">
        <v>41</v>
      </c>
      <c r="H490" s="186"/>
      <c r="I490" s="186"/>
      <c r="J490" s="187"/>
      <c r="K490" s="188" t="s">
        <v>42</v>
      </c>
      <c r="L490" s="191" t="s">
        <v>43</v>
      </c>
      <c r="M490" s="194" t="s">
        <v>44</v>
      </c>
      <c r="N490" s="191" t="s">
        <v>45</v>
      </c>
      <c r="O490" s="191" t="s">
        <v>46</v>
      </c>
      <c r="P490" s="197" t="s">
        <v>21</v>
      </c>
    </row>
    <row r="491" spans="1:16">
      <c r="A491" s="183"/>
      <c r="B491" s="184"/>
      <c r="C491" s="191" t="s">
        <v>47</v>
      </c>
      <c r="D491" s="191" t="s">
        <v>48</v>
      </c>
      <c r="E491" s="191" t="s">
        <v>49</v>
      </c>
      <c r="F491" s="191" t="s">
        <v>50</v>
      </c>
      <c r="G491" s="191" t="s">
        <v>51</v>
      </c>
      <c r="H491" s="191" t="s">
        <v>52</v>
      </c>
      <c r="I491" s="191" t="s">
        <v>49</v>
      </c>
      <c r="J491" s="191" t="s">
        <v>53</v>
      </c>
      <c r="K491" s="189"/>
      <c r="L491" s="192"/>
      <c r="M491" s="195"/>
      <c r="N491" s="192"/>
      <c r="O491" s="192"/>
      <c r="P491" s="198"/>
    </row>
    <row r="492" spans="1:16">
      <c r="A492" s="183"/>
      <c r="B492" s="184"/>
      <c r="C492" s="192"/>
      <c r="D492" s="192"/>
      <c r="E492" s="192"/>
      <c r="F492" s="192"/>
      <c r="G492" s="192"/>
      <c r="H492" s="192"/>
      <c r="I492" s="192"/>
      <c r="J492" s="192"/>
      <c r="K492" s="189"/>
      <c r="L492" s="192"/>
      <c r="M492" s="195"/>
      <c r="N492" s="192"/>
      <c r="O492" s="192"/>
      <c r="P492" s="198"/>
    </row>
    <row r="493" spans="1:16">
      <c r="A493" s="183"/>
      <c r="B493" s="184"/>
      <c r="C493" s="193"/>
      <c r="D493" s="193"/>
      <c r="E493" s="193"/>
      <c r="F493" s="193"/>
      <c r="G493" s="193"/>
      <c r="H493" s="193"/>
      <c r="I493" s="193"/>
      <c r="J493" s="193"/>
      <c r="K493" s="190"/>
      <c r="L493" s="193"/>
      <c r="M493" s="196"/>
      <c r="N493" s="193"/>
      <c r="O493" s="193"/>
      <c r="P493" s="199"/>
    </row>
    <row r="494" spans="1:16">
      <c r="A494" s="42" t="s">
        <v>91</v>
      </c>
      <c r="B494" s="42">
        <f>ต.แม่สิน!B437</f>
        <v>112</v>
      </c>
      <c r="C494" s="42">
        <f>ต.แม่สิน!C437</f>
        <v>295</v>
      </c>
      <c r="D494" s="42">
        <f>ต.แม่สิน!D437</f>
        <v>0</v>
      </c>
      <c r="E494" s="42">
        <f>ต.แม่สิน!E437</f>
        <v>0</v>
      </c>
      <c r="F494" s="42">
        <f>ต.แม่สิน!F437</f>
        <v>295</v>
      </c>
      <c r="G494" s="42">
        <f>ต.แม่สิน!G437</f>
        <v>184</v>
      </c>
      <c r="H494" s="42">
        <f>ต.แม่สิน!H437</f>
        <v>0</v>
      </c>
      <c r="I494" s="42">
        <f>ต.แม่สิน!I437</f>
        <v>0</v>
      </c>
      <c r="J494" s="42">
        <f>ต.แม่สิน!J437</f>
        <v>184</v>
      </c>
      <c r="K494" s="43">
        <f>ต.แม่สิน!K437</f>
        <v>479</v>
      </c>
      <c r="L494" s="42">
        <f>ต.แม่สิน!L437</f>
        <v>0</v>
      </c>
      <c r="M494" s="42" t="str">
        <f>ต.แม่สิน!M437</f>
        <v>ผลสด</v>
      </c>
      <c r="N494" s="43">
        <f>ต.แม่สิน!N437</f>
        <v>0</v>
      </c>
      <c r="O494" s="43" t="e">
        <f>ต.แม่สิน!O437</f>
        <v>#DIV/0!</v>
      </c>
      <c r="P494" s="64">
        <f>ต.แม่สิน!P437</f>
        <v>0</v>
      </c>
    </row>
    <row r="495" spans="1:16">
      <c r="A495" s="42" t="s">
        <v>92</v>
      </c>
      <c r="B495" s="42">
        <f>ต.แม่สำ!B145</f>
        <v>2</v>
      </c>
      <c r="C495" s="42">
        <f>ต.แม่สำ!C145</f>
        <v>0</v>
      </c>
      <c r="D495" s="42">
        <f>ต.แม่สำ!D145</f>
        <v>0</v>
      </c>
      <c r="E495" s="42">
        <f>ต.แม่สำ!E145</f>
        <v>0</v>
      </c>
      <c r="F495" s="42">
        <f>ต.แม่สำ!F145</f>
        <v>0</v>
      </c>
      <c r="G495" s="42">
        <f>ต.แม่สำ!G145</f>
        <v>45</v>
      </c>
      <c r="H495" s="42">
        <f>ต.แม่สำ!H145</f>
        <v>0</v>
      </c>
      <c r="I495" s="42">
        <f>ต.แม่สำ!I145</f>
        <v>0</v>
      </c>
      <c r="J495" s="42">
        <f>ต.แม่สำ!J145</f>
        <v>45</v>
      </c>
      <c r="K495" s="43">
        <f>ต.แม่สำ!K145</f>
        <v>45</v>
      </c>
      <c r="L495" s="42">
        <f>ต.แม่สำ!L145</f>
        <v>0</v>
      </c>
      <c r="M495" s="42">
        <f>ต.แม่สำ!M145</f>
        <v>0</v>
      </c>
      <c r="N495" s="42">
        <f>ต.แม่สำ!N145</f>
        <v>0</v>
      </c>
      <c r="O495" s="42" t="e">
        <f>ต.แม่สำ!O145</f>
        <v>#DIV/0!</v>
      </c>
      <c r="P495" s="42">
        <f>ต.แม่สำ!P145</f>
        <v>0</v>
      </c>
    </row>
    <row r="496" spans="1:16">
      <c r="A496" s="42" t="s">
        <v>93</v>
      </c>
      <c r="B496" s="42"/>
      <c r="C496" s="44"/>
      <c r="D496" s="44"/>
      <c r="E496" s="44"/>
      <c r="F496" s="44"/>
      <c r="G496" s="44"/>
      <c r="H496" s="44"/>
      <c r="I496" s="44"/>
      <c r="J496" s="44"/>
      <c r="K496" s="43"/>
      <c r="L496" s="44"/>
      <c r="M496" s="42"/>
      <c r="N496" s="42"/>
      <c r="O496" s="42"/>
      <c r="P496" s="42"/>
    </row>
    <row r="497" spans="1:16">
      <c r="A497" s="42" t="s">
        <v>94</v>
      </c>
      <c r="B497" s="42"/>
      <c r="C497" s="44"/>
      <c r="D497" s="44"/>
      <c r="E497" s="44"/>
      <c r="F497" s="44"/>
      <c r="G497" s="44"/>
      <c r="H497" s="44"/>
      <c r="I497" s="44"/>
      <c r="J497" s="44"/>
      <c r="K497" s="43"/>
      <c r="L497" s="44"/>
      <c r="M497" s="42"/>
      <c r="N497" s="42"/>
      <c r="O497" s="42"/>
      <c r="P497" s="42"/>
    </row>
    <row r="498" spans="1:16">
      <c r="A498" s="42" t="s">
        <v>95</v>
      </c>
      <c r="B498" s="42">
        <f>ต.บ้านตึก!B185</f>
        <v>516</v>
      </c>
      <c r="C498" s="42">
        <f>ต.บ้านตึก!C185</f>
        <v>281</v>
      </c>
      <c r="D498" s="42">
        <f>ต.บ้านตึก!D185</f>
        <v>0</v>
      </c>
      <c r="E498" s="42">
        <f>ต.บ้านตึก!E185</f>
        <v>0</v>
      </c>
      <c r="F498" s="42">
        <f>ต.บ้านตึก!F185</f>
        <v>281</v>
      </c>
      <c r="G498" s="42">
        <f>ต.บ้านตึก!G185</f>
        <v>1613</v>
      </c>
      <c r="H498" s="42">
        <f>ต.บ้านตึก!H185</f>
        <v>0</v>
      </c>
      <c r="I498" s="42">
        <f>ต.บ้านตึก!I185</f>
        <v>0</v>
      </c>
      <c r="J498" s="42">
        <f>ต.บ้านตึก!J185</f>
        <v>1613</v>
      </c>
      <c r="K498" s="43">
        <f>ต.บ้านตึก!K185</f>
        <v>1894</v>
      </c>
      <c r="L498" s="42">
        <f>ต.บ้านตึก!L185</f>
        <v>0</v>
      </c>
      <c r="M498" s="42" t="str">
        <f>ต.บ้านตึก!M185</f>
        <v>ผลสด</v>
      </c>
      <c r="N498" s="43">
        <f>ต.บ้านตึก!N185</f>
        <v>0</v>
      </c>
      <c r="O498" s="43" t="e">
        <f>ต.บ้านตึก!O185</f>
        <v>#DIV/0!</v>
      </c>
      <c r="P498" s="64">
        <f>ต.บ้านตึก!P185</f>
        <v>0</v>
      </c>
    </row>
    <row r="499" spans="1:16">
      <c r="A499" s="42" t="s">
        <v>96</v>
      </c>
      <c r="B499" s="42"/>
      <c r="C499" s="44"/>
      <c r="D499" s="44"/>
      <c r="E499" s="44"/>
      <c r="F499" s="44"/>
      <c r="G499" s="44"/>
      <c r="H499" s="44"/>
      <c r="I499" s="44"/>
      <c r="J499" s="44"/>
      <c r="K499" s="43"/>
      <c r="L499" s="44"/>
      <c r="M499" s="42"/>
      <c r="N499" s="42"/>
      <c r="O499" s="42"/>
      <c r="P499" s="42"/>
    </row>
    <row r="500" spans="1:16">
      <c r="A500" s="42" t="s">
        <v>97</v>
      </c>
      <c r="B500" s="42"/>
      <c r="C500" s="44"/>
      <c r="D500" s="44"/>
      <c r="E500" s="44"/>
      <c r="F500" s="44"/>
      <c r="G500" s="44"/>
      <c r="H500" s="44"/>
      <c r="I500" s="44"/>
      <c r="J500" s="44"/>
      <c r="K500" s="43"/>
      <c r="L500" s="44"/>
      <c r="M500" s="42"/>
      <c r="N500" s="42"/>
      <c r="O500" s="42"/>
      <c r="P500" s="42"/>
    </row>
    <row r="501" spans="1:16">
      <c r="A501" s="42" t="s">
        <v>98</v>
      </c>
      <c r="B501" s="42">
        <f>ต.บ้านแก่ง!B192</f>
        <v>24</v>
      </c>
      <c r="C501" s="42">
        <f>ต.บ้านแก่ง!C192</f>
        <v>47</v>
      </c>
      <c r="D501" s="42">
        <f>ต.บ้านแก่ง!D192</f>
        <v>0</v>
      </c>
      <c r="E501" s="42">
        <f>ต.บ้านแก่ง!E192</f>
        <v>0</v>
      </c>
      <c r="F501" s="42">
        <f>ต.บ้านแก่ง!F192</f>
        <v>47</v>
      </c>
      <c r="G501" s="42">
        <f>ต.บ้านแก่ง!G192</f>
        <v>14</v>
      </c>
      <c r="H501" s="42">
        <f>ต.บ้านแก่ง!H192</f>
        <v>0</v>
      </c>
      <c r="I501" s="42">
        <f>ต.บ้านแก่ง!I192</f>
        <v>0</v>
      </c>
      <c r="J501" s="42">
        <f>ต.บ้านแก่ง!J192</f>
        <v>14</v>
      </c>
      <c r="K501" s="43">
        <f>ต.บ้านแก่ง!K192</f>
        <v>61</v>
      </c>
      <c r="L501" s="42">
        <f>ต.บ้านแก่ง!L192</f>
        <v>0</v>
      </c>
      <c r="M501" s="42">
        <f>ต.บ้านแก่ง!M192</f>
        <v>0</v>
      </c>
      <c r="N501" s="42">
        <f>ต.บ้านแก่ง!N192</f>
        <v>0</v>
      </c>
      <c r="O501" s="42" t="e">
        <f>ต.บ้านแก่ง!O192</f>
        <v>#DIV/0!</v>
      </c>
      <c r="P501" s="42">
        <f>ต.บ้านแก่ง!P192</f>
        <v>0</v>
      </c>
    </row>
    <row r="502" spans="1:16">
      <c r="A502" s="42" t="s">
        <v>99</v>
      </c>
      <c r="B502" s="42"/>
      <c r="C502" s="44"/>
      <c r="D502" s="44"/>
      <c r="E502" s="44"/>
      <c r="F502" s="44"/>
      <c r="G502" s="44"/>
      <c r="H502" s="44"/>
      <c r="I502" s="44"/>
      <c r="J502" s="44"/>
      <c r="K502" s="43"/>
      <c r="L502" s="44"/>
      <c r="M502" s="42"/>
      <c r="N502" s="44"/>
      <c r="O502" s="44"/>
      <c r="P502" s="44"/>
    </row>
    <row r="503" spans="1:16">
      <c r="A503" s="42" t="s">
        <v>100</v>
      </c>
      <c r="B503" s="42"/>
      <c r="C503" s="44"/>
      <c r="D503" s="44"/>
      <c r="E503" s="44"/>
      <c r="F503" s="44"/>
      <c r="G503" s="44"/>
      <c r="H503" s="44"/>
      <c r="I503" s="44"/>
      <c r="J503" s="44"/>
      <c r="K503" s="43"/>
      <c r="L503" s="44"/>
      <c r="M503" s="42"/>
      <c r="N503" s="44"/>
      <c r="O503" s="44"/>
      <c r="P503" s="44"/>
    </row>
    <row r="504" spans="1:16">
      <c r="A504" s="42" t="s">
        <v>101</v>
      </c>
      <c r="B504" s="42"/>
      <c r="C504" s="44"/>
      <c r="D504" s="44"/>
      <c r="E504" s="44"/>
      <c r="F504" s="44"/>
      <c r="G504" s="44"/>
      <c r="H504" s="44"/>
      <c r="I504" s="44"/>
      <c r="J504" s="44"/>
      <c r="K504" s="43"/>
      <c r="L504" s="44"/>
      <c r="M504" s="42"/>
      <c r="N504" s="44"/>
      <c r="O504" s="44"/>
      <c r="P504" s="44"/>
    </row>
    <row r="505" spans="1:16">
      <c r="A505" s="50" t="s">
        <v>23</v>
      </c>
      <c r="B505" s="51">
        <f t="shared" ref="B505:N505" si="22">SUM(B494:B504)</f>
        <v>654</v>
      </c>
      <c r="C505" s="52">
        <f t="shared" si="22"/>
        <v>623</v>
      </c>
      <c r="D505" s="52">
        <f t="shared" si="22"/>
        <v>0</v>
      </c>
      <c r="E505" s="52">
        <f t="shared" si="22"/>
        <v>0</v>
      </c>
      <c r="F505" s="52">
        <f t="shared" si="22"/>
        <v>623</v>
      </c>
      <c r="G505" s="52">
        <f t="shared" si="22"/>
        <v>1856</v>
      </c>
      <c r="H505" s="52">
        <f t="shared" si="22"/>
        <v>0</v>
      </c>
      <c r="I505" s="52">
        <f t="shared" si="22"/>
        <v>0</v>
      </c>
      <c r="J505" s="52">
        <f t="shared" si="22"/>
        <v>1856</v>
      </c>
      <c r="K505" s="53">
        <f t="shared" si="22"/>
        <v>2479</v>
      </c>
      <c r="L505" s="65">
        <f t="shared" si="22"/>
        <v>0</v>
      </c>
      <c r="M505" s="51" t="s">
        <v>82</v>
      </c>
      <c r="N505" s="65">
        <f t="shared" si="22"/>
        <v>0</v>
      </c>
      <c r="O505" s="52" t="e">
        <f>N505/L505</f>
        <v>#DIV/0!</v>
      </c>
      <c r="P505" s="52">
        <f>SUM(P494:P504)</f>
        <v>0</v>
      </c>
    </row>
    <row r="506" spans="1:16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41"/>
      <c r="L506" s="39"/>
      <c r="M506" s="39"/>
      <c r="N506" s="39"/>
      <c r="O506" s="39"/>
      <c r="P506" s="39"/>
    </row>
    <row r="507" spans="1:16">
      <c r="A507" s="161" t="s">
        <v>118</v>
      </c>
      <c r="B507" s="161"/>
      <c r="C507" s="161"/>
      <c r="D507" s="161"/>
      <c r="E507" s="161"/>
      <c r="F507" s="161"/>
      <c r="G507" s="161"/>
      <c r="H507" s="161"/>
      <c r="I507" s="161"/>
      <c r="J507" s="161"/>
      <c r="K507" s="161"/>
      <c r="L507" s="161"/>
      <c r="M507" s="161"/>
      <c r="N507" s="161"/>
      <c r="O507" s="161"/>
      <c r="P507" s="161"/>
    </row>
    <row r="508" spans="1:16">
      <c r="A508" s="161" t="str">
        <f>A2</f>
        <v xml:space="preserve"> ประจำเดือน มีนาคม 2569</v>
      </c>
      <c r="B508" s="161"/>
      <c r="C508" s="161"/>
      <c r="D508" s="161"/>
      <c r="E508" s="161"/>
      <c r="F508" s="161"/>
      <c r="G508" s="161"/>
      <c r="H508" s="161"/>
      <c r="I508" s="161"/>
      <c r="J508" s="161"/>
      <c r="K508" s="161"/>
      <c r="L508" s="161"/>
      <c r="M508" s="161"/>
      <c r="N508" s="161"/>
      <c r="O508" s="161"/>
      <c r="P508" s="161"/>
    </row>
    <row r="509" spans="1:16">
      <c r="A509" s="161" t="s">
        <v>90</v>
      </c>
      <c r="B509" s="161"/>
      <c r="C509" s="161"/>
      <c r="D509" s="161"/>
      <c r="E509" s="161"/>
      <c r="F509" s="161"/>
      <c r="G509" s="161"/>
      <c r="H509" s="161"/>
      <c r="I509" s="161"/>
      <c r="J509" s="161"/>
      <c r="K509" s="161"/>
      <c r="L509" s="161"/>
      <c r="M509" s="161"/>
      <c r="N509" s="161"/>
      <c r="O509" s="161"/>
      <c r="P509" s="161"/>
    </row>
    <row r="510" spans="1:16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41"/>
      <c r="L510" s="39"/>
      <c r="M510" s="39"/>
      <c r="N510" s="39"/>
      <c r="O510" s="39"/>
      <c r="P510" s="39"/>
    </row>
    <row r="511" spans="1:16">
      <c r="A511" s="183" t="s">
        <v>14</v>
      </c>
      <c r="B511" s="184" t="s">
        <v>20</v>
      </c>
      <c r="C511" s="185" t="s">
        <v>40</v>
      </c>
      <c r="D511" s="186"/>
      <c r="E511" s="186"/>
      <c r="F511" s="187"/>
      <c r="G511" s="185" t="s">
        <v>41</v>
      </c>
      <c r="H511" s="186"/>
      <c r="I511" s="186"/>
      <c r="J511" s="187"/>
      <c r="K511" s="188" t="s">
        <v>42</v>
      </c>
      <c r="L511" s="191" t="s">
        <v>43</v>
      </c>
      <c r="M511" s="194" t="s">
        <v>44</v>
      </c>
      <c r="N511" s="191" t="s">
        <v>45</v>
      </c>
      <c r="O511" s="191" t="s">
        <v>46</v>
      </c>
      <c r="P511" s="197" t="s">
        <v>21</v>
      </c>
    </row>
    <row r="512" spans="1:16">
      <c r="A512" s="183"/>
      <c r="B512" s="184"/>
      <c r="C512" s="191" t="s">
        <v>47</v>
      </c>
      <c r="D512" s="191" t="s">
        <v>48</v>
      </c>
      <c r="E512" s="191" t="s">
        <v>49</v>
      </c>
      <c r="F512" s="191" t="s">
        <v>50</v>
      </c>
      <c r="G512" s="191" t="s">
        <v>51</v>
      </c>
      <c r="H512" s="191" t="s">
        <v>52</v>
      </c>
      <c r="I512" s="191" t="s">
        <v>49</v>
      </c>
      <c r="J512" s="191" t="s">
        <v>53</v>
      </c>
      <c r="K512" s="189"/>
      <c r="L512" s="192"/>
      <c r="M512" s="195"/>
      <c r="N512" s="192"/>
      <c r="O512" s="192"/>
      <c r="P512" s="198"/>
    </row>
    <row r="513" spans="1:16">
      <c r="A513" s="183"/>
      <c r="B513" s="184"/>
      <c r="C513" s="192"/>
      <c r="D513" s="192"/>
      <c r="E513" s="192"/>
      <c r="F513" s="192"/>
      <c r="G513" s="192"/>
      <c r="H513" s="192"/>
      <c r="I513" s="192"/>
      <c r="J513" s="192"/>
      <c r="K513" s="189"/>
      <c r="L513" s="192"/>
      <c r="M513" s="195"/>
      <c r="N513" s="192"/>
      <c r="O513" s="192"/>
      <c r="P513" s="198"/>
    </row>
    <row r="514" spans="1:16">
      <c r="A514" s="183"/>
      <c r="B514" s="184"/>
      <c r="C514" s="193"/>
      <c r="D514" s="193"/>
      <c r="E514" s="193"/>
      <c r="F514" s="193"/>
      <c r="G514" s="193"/>
      <c r="H514" s="193"/>
      <c r="I514" s="193"/>
      <c r="J514" s="193"/>
      <c r="K514" s="190"/>
      <c r="L514" s="193"/>
      <c r="M514" s="196"/>
      <c r="N514" s="193"/>
      <c r="O514" s="193"/>
      <c r="P514" s="199"/>
    </row>
    <row r="515" spans="1:16">
      <c r="A515" s="42" t="s">
        <v>91</v>
      </c>
      <c r="B515" s="42">
        <f>ต.แม่สิน!B468</f>
        <v>1</v>
      </c>
      <c r="C515" s="42">
        <f>ต.แม่สิน!C468</f>
        <v>15</v>
      </c>
      <c r="D515" s="42">
        <f>ต.แม่สิน!D468</f>
        <v>0</v>
      </c>
      <c r="E515" s="42">
        <f>ต.แม่สิน!E468</f>
        <v>0</v>
      </c>
      <c r="F515" s="42">
        <f>ต.แม่สิน!F468</f>
        <v>15</v>
      </c>
      <c r="G515" s="42">
        <f>ต.แม่สิน!G468</f>
        <v>0</v>
      </c>
      <c r="H515" s="42">
        <f>ต.แม่สิน!H468</f>
        <v>0</v>
      </c>
      <c r="I515" s="42">
        <f>ต.แม่สิน!I468</f>
        <v>0</v>
      </c>
      <c r="J515" s="42">
        <f>ต.แม่สิน!J468</f>
        <v>0</v>
      </c>
      <c r="K515" s="42">
        <f>ต.แม่สิน!K468</f>
        <v>15</v>
      </c>
      <c r="L515" s="42">
        <f>ต.แม่สิน!L468</f>
        <v>0</v>
      </c>
      <c r="M515" s="42">
        <f>ต.แม่สิน!M468</f>
        <v>0</v>
      </c>
      <c r="N515" s="42">
        <f>ต.แม่สิน!N468</f>
        <v>0</v>
      </c>
      <c r="O515" s="42" t="e">
        <f>ต.แม่สิน!O468</f>
        <v>#DIV/0!</v>
      </c>
      <c r="P515" s="42">
        <f>ต.แม่สิน!P468</f>
        <v>0</v>
      </c>
    </row>
    <row r="516" spans="1:16">
      <c r="A516" s="42" t="s">
        <v>92</v>
      </c>
      <c r="B516" s="42">
        <f>ต.แม่สำ!B165</f>
        <v>25</v>
      </c>
      <c r="C516" s="42">
        <f>ต.แม่สำ!C165</f>
        <v>6</v>
      </c>
      <c r="D516" s="42">
        <f>ต.แม่สำ!D165</f>
        <v>0</v>
      </c>
      <c r="E516" s="42">
        <f>ต.แม่สำ!E165</f>
        <v>0</v>
      </c>
      <c r="F516" s="42">
        <f>ต.แม่สำ!F165</f>
        <v>6</v>
      </c>
      <c r="G516" s="42">
        <f>ต.แม่สำ!G165</f>
        <v>82</v>
      </c>
      <c r="H516" s="42">
        <f>ต.แม่สำ!H165</f>
        <v>0</v>
      </c>
      <c r="I516" s="42">
        <f>ต.แม่สำ!I165</f>
        <v>0</v>
      </c>
      <c r="J516" s="42">
        <f>ต.แม่สำ!J165</f>
        <v>82</v>
      </c>
      <c r="K516" s="42">
        <f>ต.แม่สำ!K165</f>
        <v>88</v>
      </c>
      <c r="L516" s="42">
        <f>ต.แม่สำ!L165</f>
        <v>0</v>
      </c>
      <c r="M516" s="42">
        <f>ต.แม่สำ!M165</f>
        <v>0</v>
      </c>
      <c r="N516" s="42">
        <f>ต.แม่สำ!N165</f>
        <v>0</v>
      </c>
      <c r="O516" s="42" t="e">
        <f>ต.แม่สำ!O165</f>
        <v>#DIV/0!</v>
      </c>
      <c r="P516" s="42">
        <f>ต.แม่สำ!P165</f>
        <v>0</v>
      </c>
    </row>
    <row r="517" spans="1:16">
      <c r="A517" s="42" t="s">
        <v>93</v>
      </c>
      <c r="B517" s="42">
        <f>ต.ป่างิ้ว!B200</f>
        <v>2</v>
      </c>
      <c r="C517" s="42">
        <f>ต.ป่างิ้ว!C200</f>
        <v>0</v>
      </c>
      <c r="D517" s="42">
        <f>ต.ป่างิ้ว!D200</f>
        <v>0</v>
      </c>
      <c r="E517" s="42">
        <f>ต.ป่างิ้ว!E200</f>
        <v>0</v>
      </c>
      <c r="F517" s="42">
        <f>ต.ป่างิ้ว!F200</f>
        <v>0</v>
      </c>
      <c r="G517" s="42">
        <f>ต.ป่างิ้ว!G200</f>
        <v>54</v>
      </c>
      <c r="H517" s="42">
        <f>ต.ป่างิ้ว!H200</f>
        <v>0</v>
      </c>
      <c r="I517" s="42">
        <f>ต.ป่างิ้ว!I200</f>
        <v>0</v>
      </c>
      <c r="J517" s="42">
        <f>ต.ป่างิ้ว!J200</f>
        <v>54</v>
      </c>
      <c r="K517" s="42">
        <f>ต.ป่างิ้ว!K200</f>
        <v>54</v>
      </c>
      <c r="L517" s="42">
        <f>ต.ป่างิ้ว!L200</f>
        <v>0</v>
      </c>
      <c r="M517" s="42">
        <f>ต.ป่างิ้ว!M200</f>
        <v>0</v>
      </c>
      <c r="N517" s="42">
        <f>ต.ป่างิ้ว!N200</f>
        <v>0</v>
      </c>
      <c r="O517" s="42" t="e">
        <f>ต.ป่างิ้ว!O200</f>
        <v>#DIV/0!</v>
      </c>
      <c r="P517" s="42">
        <f>ต.ป่างิ้ว!P200</f>
        <v>0</v>
      </c>
    </row>
    <row r="518" spans="1:16">
      <c r="A518" s="42" t="s">
        <v>94</v>
      </c>
      <c r="B518" s="42">
        <f>ต.หาดเสี้ยว!B68</f>
        <v>0</v>
      </c>
      <c r="C518" s="42">
        <f>ต.หาดเสี้ยว!C68</f>
        <v>0</v>
      </c>
      <c r="D518" s="42">
        <f>ต.หาดเสี้ยว!D68</f>
        <v>0</v>
      </c>
      <c r="E518" s="42">
        <f>ต.หาดเสี้ยว!E68</f>
        <v>0</v>
      </c>
      <c r="F518" s="42">
        <f>ต.หาดเสี้ยว!F68</f>
        <v>0</v>
      </c>
      <c r="G518" s="42">
        <f>ต.หาดเสี้ยว!G68</f>
        <v>0</v>
      </c>
      <c r="H518" s="42">
        <f>ต.หาดเสี้ยว!H68</f>
        <v>0</v>
      </c>
      <c r="I518" s="42">
        <f>ต.หาดเสี้ยว!I68</f>
        <v>0</v>
      </c>
      <c r="J518" s="42">
        <f>ต.หาดเสี้ยว!J68</f>
        <v>0</v>
      </c>
      <c r="K518" s="42">
        <f>ต.หาดเสี้ยว!K68</f>
        <v>0</v>
      </c>
      <c r="L518" s="42">
        <f>ต.หาดเสี้ยว!L68</f>
        <v>0</v>
      </c>
      <c r="M518" s="42">
        <f>ต.หาดเสี้ยว!M68</f>
        <v>0</v>
      </c>
      <c r="N518" s="42">
        <f>ต.หาดเสี้ยว!N68</f>
        <v>0</v>
      </c>
      <c r="O518" s="42" t="e">
        <f>ต.หาดเสี้ยว!O68</f>
        <v>#DIV/0!</v>
      </c>
      <c r="P518" s="42">
        <f>ต.หาดเสี้ยว!P68</f>
        <v>0</v>
      </c>
    </row>
    <row r="519" spans="1:16">
      <c r="A519" s="42" t="s">
        <v>95</v>
      </c>
      <c r="B519" s="42">
        <f>ต.บ้านตึก!B206</f>
        <v>9</v>
      </c>
      <c r="C519" s="42">
        <f>ต.บ้านตึก!C206</f>
        <v>0</v>
      </c>
      <c r="D519" s="42">
        <f>ต.บ้านตึก!D206</f>
        <v>0</v>
      </c>
      <c r="E519" s="42">
        <f>ต.บ้านตึก!E206</f>
        <v>0</v>
      </c>
      <c r="F519" s="42">
        <f>ต.บ้านตึก!F206</f>
        <v>0</v>
      </c>
      <c r="G519" s="42">
        <f>ต.บ้านตึก!G206</f>
        <v>36</v>
      </c>
      <c r="H519" s="42">
        <f>ต.บ้านตึก!H206</f>
        <v>0</v>
      </c>
      <c r="I519" s="42">
        <f>ต.บ้านตึก!I206</f>
        <v>0</v>
      </c>
      <c r="J519" s="42">
        <f>ต.บ้านตึก!J206</f>
        <v>36</v>
      </c>
      <c r="K519" s="42">
        <f>ต.บ้านตึก!K206</f>
        <v>36</v>
      </c>
      <c r="L519" s="42">
        <f>ต.บ้านตึก!L206</f>
        <v>0</v>
      </c>
      <c r="M519" s="42" t="str">
        <f>ต.บ้านตึก!M206</f>
        <v>ผลสด</v>
      </c>
      <c r="N519" s="42">
        <f>ต.บ้านตึก!N206</f>
        <v>0</v>
      </c>
      <c r="O519" s="42" t="e">
        <f>ต.บ้านตึก!O206</f>
        <v>#DIV/0!</v>
      </c>
      <c r="P519" s="42">
        <f>ต.บ้านตึก!P206</f>
        <v>0</v>
      </c>
    </row>
    <row r="520" spans="1:16">
      <c r="A520" s="42" t="s">
        <v>96</v>
      </c>
      <c r="B520" s="42">
        <f>ต.หนองอ้อ!B93</f>
        <v>15</v>
      </c>
      <c r="C520" s="42">
        <f>ต.หนองอ้อ!C93</f>
        <v>15</v>
      </c>
      <c r="D520" s="42">
        <f>ต.หนองอ้อ!D93</f>
        <v>0</v>
      </c>
      <c r="E520" s="42">
        <f>ต.หนองอ้อ!E93</f>
        <v>0</v>
      </c>
      <c r="F520" s="42">
        <f>ต.หนองอ้อ!F93</f>
        <v>15</v>
      </c>
      <c r="G520" s="42">
        <f>ต.หนองอ้อ!G93</f>
        <v>43</v>
      </c>
      <c r="H520" s="42">
        <f>ต.หนองอ้อ!H93</f>
        <v>0</v>
      </c>
      <c r="I520" s="42">
        <f>ต.หนองอ้อ!I93</f>
        <v>0</v>
      </c>
      <c r="J520" s="42">
        <f>ต.หนองอ้อ!J93</f>
        <v>43</v>
      </c>
      <c r="K520" s="42">
        <f>ต.หนองอ้อ!K93</f>
        <v>58</v>
      </c>
      <c r="L520" s="42">
        <f>ต.หนองอ้อ!L93</f>
        <v>0</v>
      </c>
      <c r="M520" s="42">
        <f>ต.หนองอ้อ!M93</f>
        <v>0</v>
      </c>
      <c r="N520" s="42">
        <f>ต.หนองอ้อ!N93</f>
        <v>0</v>
      </c>
      <c r="O520" s="42" t="e">
        <f>ต.หนองอ้อ!O93</f>
        <v>#DIV/0!</v>
      </c>
      <c r="P520" s="42">
        <f>ต.หนองอ้อ!P93</f>
        <v>0</v>
      </c>
    </row>
    <row r="521" spans="1:16">
      <c r="A521" s="42" t="s">
        <v>97</v>
      </c>
      <c r="B521" s="42">
        <f>ต.ดงคู่!B107</f>
        <v>2</v>
      </c>
      <c r="C521" s="42">
        <f>ต.ดงคู่!C107</f>
        <v>4</v>
      </c>
      <c r="D521" s="42">
        <f>ต.ดงคู่!D107</f>
        <v>0</v>
      </c>
      <c r="E521" s="42">
        <f>ต.ดงคู่!E107</f>
        <v>0</v>
      </c>
      <c r="F521" s="42">
        <f>ต.ดงคู่!F107</f>
        <v>4</v>
      </c>
      <c r="G521" s="42">
        <f>ต.ดงคู่!G107</f>
        <v>0</v>
      </c>
      <c r="H521" s="42">
        <f>ต.ดงคู่!H107</f>
        <v>0</v>
      </c>
      <c r="I521" s="42">
        <f>ต.ดงคู่!I107</f>
        <v>0</v>
      </c>
      <c r="J521" s="42">
        <f>ต.ดงคู่!J107</f>
        <v>0</v>
      </c>
      <c r="K521" s="42">
        <f>ต.ดงคู่!K107</f>
        <v>4</v>
      </c>
      <c r="L521" s="42">
        <f>ต.ดงคู่!L107</f>
        <v>0</v>
      </c>
      <c r="M521" s="42">
        <f>ต.ดงคู่!M107</f>
        <v>0</v>
      </c>
      <c r="N521" s="42">
        <f>ต.ดงคู่!N107</f>
        <v>0</v>
      </c>
      <c r="O521" s="42" t="e">
        <f>ต.ดงคู่!O107</f>
        <v>#DIV/0!</v>
      </c>
      <c r="P521" s="42">
        <f>ต.ดงคู่!P107</f>
        <v>0</v>
      </c>
    </row>
    <row r="522" spans="1:16">
      <c r="A522" s="42" t="s">
        <v>98</v>
      </c>
      <c r="B522" s="42">
        <f>ต.บ้านแก่ง!B211</f>
        <v>29</v>
      </c>
      <c r="C522" s="42">
        <f>ต.บ้านแก่ง!C211</f>
        <v>42</v>
      </c>
      <c r="D522" s="42">
        <f>ต.บ้านแก่ง!D211</f>
        <v>0</v>
      </c>
      <c r="E522" s="42">
        <f>ต.บ้านแก่ง!E211</f>
        <v>0</v>
      </c>
      <c r="F522" s="42">
        <f>ต.บ้านแก่ง!F211</f>
        <v>42</v>
      </c>
      <c r="G522" s="42">
        <f>ต.บ้านแก่ง!G211</f>
        <v>118</v>
      </c>
      <c r="H522" s="42">
        <f>ต.บ้านแก่ง!H211</f>
        <v>0</v>
      </c>
      <c r="I522" s="42">
        <f>ต.บ้านแก่ง!I211</f>
        <v>0</v>
      </c>
      <c r="J522" s="42">
        <f>ต.บ้านแก่ง!J211</f>
        <v>118</v>
      </c>
      <c r="K522" s="42">
        <f>ต.บ้านแก่ง!K211</f>
        <v>160</v>
      </c>
      <c r="L522" s="42">
        <f>ต.บ้านแก่ง!L211</f>
        <v>0</v>
      </c>
      <c r="M522" s="42">
        <f>ต.บ้านแก่ง!M211</f>
        <v>0</v>
      </c>
      <c r="N522" s="42">
        <f>ต.บ้านแก่ง!N211</f>
        <v>0</v>
      </c>
      <c r="O522" s="42" t="e">
        <f>ต.บ้านแก่ง!O211</f>
        <v>#DIV/0!</v>
      </c>
      <c r="P522" s="42">
        <f>ต.บ้านแก่ง!P211</f>
        <v>0</v>
      </c>
    </row>
    <row r="523" spans="1:16">
      <c r="A523" s="42" t="s">
        <v>99</v>
      </c>
      <c r="B523" s="42">
        <f>ต.ศรีสัชฯ!B88</f>
        <v>0</v>
      </c>
      <c r="C523" s="42">
        <f>ต.ศรีสัชฯ!C88</f>
        <v>0</v>
      </c>
      <c r="D523" s="42">
        <f>ต.ศรีสัชฯ!D88</f>
        <v>0</v>
      </c>
      <c r="E523" s="42">
        <f>ต.ศรีสัชฯ!E88</f>
        <v>0</v>
      </c>
      <c r="F523" s="42">
        <f>ต.ศรีสัชฯ!F88</f>
        <v>0</v>
      </c>
      <c r="G523" s="42">
        <f>ต.ศรีสัชฯ!G88</f>
        <v>0</v>
      </c>
      <c r="H523" s="42">
        <f>ต.ศรีสัชฯ!H88</f>
        <v>0</v>
      </c>
      <c r="I523" s="42">
        <f>ต.ศรีสัชฯ!I88</f>
        <v>0</v>
      </c>
      <c r="J523" s="42">
        <f>ต.ศรีสัชฯ!J88</f>
        <v>0</v>
      </c>
      <c r="K523" s="43">
        <f>ต.ศรีสัชฯ!K88</f>
        <v>0</v>
      </c>
      <c r="L523" s="42">
        <f>ต.ศรีสัชฯ!L88</f>
        <v>0</v>
      </c>
      <c r="M523" s="42">
        <f>ต.ศรีสัชฯ!M88</f>
        <v>0</v>
      </c>
      <c r="N523" s="42">
        <f>ต.ศรีสัชฯ!N88</f>
        <v>0</v>
      </c>
      <c r="O523" s="42" t="e">
        <f>ต.ศรีสัชฯ!O88</f>
        <v>#DIV/0!</v>
      </c>
      <c r="P523" s="42">
        <f>ต.ศรีสัชฯ!P88</f>
        <v>0</v>
      </c>
    </row>
    <row r="524" spans="1:16">
      <c r="A524" s="42" t="s">
        <v>100</v>
      </c>
      <c r="B524" s="42"/>
      <c r="C524" s="44"/>
      <c r="D524" s="44"/>
      <c r="E524" s="44"/>
      <c r="F524" s="44"/>
      <c r="G524" s="44"/>
      <c r="H524" s="44"/>
      <c r="I524" s="44"/>
      <c r="J524" s="44"/>
      <c r="K524" s="43"/>
      <c r="L524" s="44"/>
      <c r="M524" s="42"/>
      <c r="N524" s="44"/>
      <c r="O524" s="44"/>
      <c r="P524" s="44"/>
    </row>
    <row r="525" spans="1:16">
      <c r="A525" s="42" t="s">
        <v>101</v>
      </c>
      <c r="B525" s="42">
        <f>ต.สารจิตร!B419</f>
        <v>1</v>
      </c>
      <c r="C525" s="42">
        <f>ต.สารจิตร!C419</f>
        <v>1</v>
      </c>
      <c r="D525" s="42">
        <f>ต.สารจิตร!D419</f>
        <v>0</v>
      </c>
      <c r="E525" s="42">
        <f>ต.สารจิตร!E419</f>
        <v>0</v>
      </c>
      <c r="F525" s="42">
        <f>ต.สารจิตร!F419</f>
        <v>1</v>
      </c>
      <c r="G525" s="42">
        <f>ต.สารจิตร!G419</f>
        <v>0</v>
      </c>
      <c r="H525" s="42">
        <f>ต.สารจิตร!H419</f>
        <v>0</v>
      </c>
      <c r="I525" s="42">
        <f>ต.สารจิตร!I419</f>
        <v>0</v>
      </c>
      <c r="J525" s="42">
        <f>ต.สารจิตร!J419</f>
        <v>0</v>
      </c>
      <c r="K525" s="42">
        <f>ต.สารจิตร!K419</f>
        <v>1</v>
      </c>
      <c r="L525" s="42">
        <f>ต.สารจิตร!L419</f>
        <v>0</v>
      </c>
      <c r="M525" s="42" t="str">
        <f>ต.สารจิตร!M419</f>
        <v>ผลสด</v>
      </c>
      <c r="N525" s="42">
        <f>ต.สารจิตร!N419</f>
        <v>0</v>
      </c>
      <c r="O525" s="42" t="e">
        <f>ต.สารจิตร!O419</f>
        <v>#DIV/0!</v>
      </c>
      <c r="P525" s="42">
        <f>ต.สารจิตร!P419</f>
        <v>0</v>
      </c>
    </row>
    <row r="526" spans="1:16">
      <c r="A526" s="50" t="s">
        <v>23</v>
      </c>
      <c r="B526" s="51">
        <f t="shared" ref="B526:N526" si="23">SUM(B515:B525)</f>
        <v>84</v>
      </c>
      <c r="C526" s="52">
        <f>SUM(C515:C525)</f>
        <v>83</v>
      </c>
      <c r="D526" s="52">
        <f t="shared" si="23"/>
        <v>0</v>
      </c>
      <c r="E526" s="52">
        <f t="shared" si="23"/>
        <v>0</v>
      </c>
      <c r="F526" s="52">
        <f>SUM(F515:F525)</f>
        <v>83</v>
      </c>
      <c r="G526" s="52">
        <f t="shared" si="23"/>
        <v>333</v>
      </c>
      <c r="H526" s="52">
        <f t="shared" si="23"/>
        <v>0</v>
      </c>
      <c r="I526" s="52">
        <f t="shared" si="23"/>
        <v>0</v>
      </c>
      <c r="J526" s="52">
        <f t="shared" si="23"/>
        <v>333</v>
      </c>
      <c r="K526" s="53">
        <f t="shared" si="23"/>
        <v>416</v>
      </c>
      <c r="L526" s="52">
        <f t="shared" si="23"/>
        <v>0</v>
      </c>
      <c r="M526" s="51" t="s">
        <v>82</v>
      </c>
      <c r="N526" s="52">
        <f t="shared" si="23"/>
        <v>0</v>
      </c>
      <c r="O526" s="52" t="e">
        <f>N526/L526</f>
        <v>#DIV/0!</v>
      </c>
      <c r="P526" s="52">
        <f>SUM(P515:P525)/4</f>
        <v>0</v>
      </c>
    </row>
    <row r="527" spans="1:16" s="3" customFormat="1">
      <c r="A527" s="66"/>
      <c r="B527" s="67"/>
      <c r="C527" s="68"/>
      <c r="D527" s="68"/>
      <c r="E527" s="68"/>
      <c r="F527" s="68"/>
      <c r="G527" s="68"/>
      <c r="H527" s="68"/>
      <c r="I527" s="68"/>
      <c r="J527" s="68"/>
      <c r="K527" s="69"/>
      <c r="L527" s="68"/>
      <c r="M527" s="67"/>
      <c r="N527" s="68"/>
      <c r="O527" s="68"/>
      <c r="P527" s="68"/>
    </row>
    <row r="528" spans="1:16">
      <c r="A528" s="161" t="s">
        <v>118</v>
      </c>
      <c r="B528" s="161"/>
      <c r="C528" s="161"/>
      <c r="D528" s="161"/>
      <c r="E528" s="161"/>
      <c r="F528" s="161"/>
      <c r="G528" s="161"/>
      <c r="H528" s="161"/>
      <c r="I528" s="161"/>
      <c r="J528" s="161"/>
      <c r="K528" s="161"/>
      <c r="L528" s="161"/>
      <c r="M528" s="161"/>
      <c r="N528" s="161"/>
      <c r="O528" s="161"/>
      <c r="P528" s="161"/>
    </row>
    <row r="529" spans="1:16">
      <c r="A529" s="161" t="str">
        <f>A2</f>
        <v xml:space="preserve"> ประจำเดือน มีนาคม 2569</v>
      </c>
      <c r="B529" s="161"/>
      <c r="C529" s="161"/>
      <c r="D529" s="161"/>
      <c r="E529" s="161"/>
      <c r="F529" s="161"/>
      <c r="G529" s="161"/>
      <c r="H529" s="161"/>
      <c r="I529" s="161"/>
      <c r="J529" s="161"/>
      <c r="K529" s="161"/>
      <c r="L529" s="161"/>
      <c r="M529" s="161"/>
      <c r="N529" s="161"/>
      <c r="O529" s="161"/>
      <c r="P529" s="161"/>
    </row>
    <row r="530" spans="1:16">
      <c r="A530" s="161" t="s">
        <v>90</v>
      </c>
      <c r="B530" s="161"/>
      <c r="C530" s="161"/>
      <c r="D530" s="161"/>
      <c r="E530" s="161"/>
      <c r="F530" s="161"/>
      <c r="G530" s="161"/>
      <c r="H530" s="161"/>
      <c r="I530" s="161"/>
      <c r="J530" s="161"/>
      <c r="K530" s="161"/>
      <c r="L530" s="161"/>
      <c r="M530" s="161"/>
      <c r="N530" s="161"/>
      <c r="O530" s="161"/>
      <c r="P530" s="161"/>
    </row>
    <row r="531" spans="1:16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41"/>
      <c r="L531" s="39"/>
      <c r="M531" s="39"/>
      <c r="N531" s="39"/>
      <c r="O531" s="39"/>
      <c r="P531" s="39"/>
    </row>
    <row r="532" spans="1:16">
      <c r="A532" s="183" t="s">
        <v>15</v>
      </c>
      <c r="B532" s="184" t="s">
        <v>20</v>
      </c>
      <c r="C532" s="185" t="s">
        <v>40</v>
      </c>
      <c r="D532" s="186"/>
      <c r="E532" s="186"/>
      <c r="F532" s="187"/>
      <c r="G532" s="185" t="s">
        <v>41</v>
      </c>
      <c r="H532" s="186"/>
      <c r="I532" s="186"/>
      <c r="J532" s="187"/>
      <c r="K532" s="188" t="s">
        <v>42</v>
      </c>
      <c r="L532" s="191" t="s">
        <v>43</v>
      </c>
      <c r="M532" s="194" t="s">
        <v>44</v>
      </c>
      <c r="N532" s="191" t="s">
        <v>45</v>
      </c>
      <c r="O532" s="191" t="s">
        <v>46</v>
      </c>
      <c r="P532" s="197" t="s">
        <v>21</v>
      </c>
    </row>
    <row r="533" spans="1:16">
      <c r="A533" s="183"/>
      <c r="B533" s="184"/>
      <c r="C533" s="191" t="s">
        <v>47</v>
      </c>
      <c r="D533" s="191" t="s">
        <v>48</v>
      </c>
      <c r="E533" s="191" t="s">
        <v>49</v>
      </c>
      <c r="F533" s="191" t="s">
        <v>50</v>
      </c>
      <c r="G533" s="191" t="s">
        <v>51</v>
      </c>
      <c r="H533" s="191" t="s">
        <v>52</v>
      </c>
      <c r="I533" s="191" t="s">
        <v>49</v>
      </c>
      <c r="J533" s="191" t="s">
        <v>53</v>
      </c>
      <c r="K533" s="189"/>
      <c r="L533" s="192"/>
      <c r="M533" s="195"/>
      <c r="N533" s="192"/>
      <c r="O533" s="192"/>
      <c r="P533" s="198"/>
    </row>
    <row r="534" spans="1:16">
      <c r="A534" s="183"/>
      <c r="B534" s="184"/>
      <c r="C534" s="192"/>
      <c r="D534" s="192"/>
      <c r="E534" s="192"/>
      <c r="F534" s="192"/>
      <c r="G534" s="192"/>
      <c r="H534" s="192"/>
      <c r="I534" s="192"/>
      <c r="J534" s="192"/>
      <c r="K534" s="189"/>
      <c r="L534" s="192"/>
      <c r="M534" s="195"/>
      <c r="N534" s="192"/>
      <c r="O534" s="192"/>
      <c r="P534" s="198"/>
    </row>
    <row r="535" spans="1:16">
      <c r="A535" s="183"/>
      <c r="B535" s="184"/>
      <c r="C535" s="193"/>
      <c r="D535" s="193"/>
      <c r="E535" s="193"/>
      <c r="F535" s="193"/>
      <c r="G535" s="193"/>
      <c r="H535" s="193"/>
      <c r="I535" s="193"/>
      <c r="J535" s="193"/>
      <c r="K535" s="190"/>
      <c r="L535" s="193"/>
      <c r="M535" s="196"/>
      <c r="N535" s="193"/>
      <c r="O535" s="193"/>
      <c r="P535" s="199"/>
    </row>
    <row r="536" spans="1:16">
      <c r="A536" s="42" t="s">
        <v>91</v>
      </c>
      <c r="B536" s="42">
        <f>ต.แม่สิน!B499</f>
        <v>2</v>
      </c>
      <c r="C536" s="42">
        <f>ต.แม่สิน!C499</f>
        <v>3</v>
      </c>
      <c r="D536" s="42">
        <f>ต.แม่สิน!D499</f>
        <v>0</v>
      </c>
      <c r="E536" s="42">
        <f>ต.แม่สิน!E499</f>
        <v>0</v>
      </c>
      <c r="F536" s="42">
        <f>ต.แม่สิน!F499</f>
        <v>3</v>
      </c>
      <c r="G536" s="42">
        <f>ต.แม่สิน!G499</f>
        <v>0</v>
      </c>
      <c r="H536" s="42">
        <f>ต.แม่สิน!H499</f>
        <v>0</v>
      </c>
      <c r="I536" s="42">
        <f>ต.แม่สิน!I499</f>
        <v>0</v>
      </c>
      <c r="J536" s="42">
        <f>ต.แม่สิน!J499</f>
        <v>0</v>
      </c>
      <c r="K536" s="43">
        <v>3</v>
      </c>
      <c r="L536" s="42">
        <f>ต.แม่สิน!L499</f>
        <v>0</v>
      </c>
      <c r="M536" s="42">
        <f>ต.แม่สิน!M499</f>
        <v>0</v>
      </c>
      <c r="N536" s="42">
        <f>ต.แม่สิน!N499</f>
        <v>0</v>
      </c>
      <c r="O536" s="42"/>
      <c r="P536" s="42">
        <f>ต.แม่สิน!P499</f>
        <v>0</v>
      </c>
    </row>
    <row r="537" spans="1:16">
      <c r="A537" s="42" t="s">
        <v>92</v>
      </c>
      <c r="B537" s="42">
        <f>ต.แม่สำ!B185</f>
        <v>30</v>
      </c>
      <c r="C537" s="42">
        <f>ต.แม่สำ!C185</f>
        <v>35</v>
      </c>
      <c r="D537" s="42">
        <f>ต.แม่สำ!D185</f>
        <v>0</v>
      </c>
      <c r="E537" s="42">
        <f>ต.แม่สำ!E185</f>
        <v>0</v>
      </c>
      <c r="F537" s="42">
        <f>ต.แม่สำ!F185</f>
        <v>35</v>
      </c>
      <c r="G537" s="42">
        <f>ต.แม่สำ!G185</f>
        <v>70</v>
      </c>
      <c r="H537" s="42">
        <f>ต.แม่สำ!H185</f>
        <v>0</v>
      </c>
      <c r="I537" s="42">
        <f>ต.แม่สำ!I185</f>
        <v>0</v>
      </c>
      <c r="J537" s="42">
        <f>ต.แม่สำ!J185</f>
        <v>70</v>
      </c>
      <c r="K537" s="43">
        <f>ต.แม่สำ!K185</f>
        <v>105</v>
      </c>
      <c r="L537" s="42">
        <f>ต.แม่สำ!L185</f>
        <v>0</v>
      </c>
      <c r="M537" s="42" t="str">
        <f>ต.แม่สำ!M185</f>
        <v>ผลสด</v>
      </c>
      <c r="N537" s="42">
        <f>ต.แม่สำ!N185</f>
        <v>0</v>
      </c>
      <c r="O537" s="44" t="e">
        <f>ต.แม่สำ!O185</f>
        <v>#DIV/0!</v>
      </c>
      <c r="P537" s="42">
        <f>ต.แม่สำ!P185</f>
        <v>0</v>
      </c>
    </row>
    <row r="538" spans="1:16">
      <c r="A538" s="42" t="s">
        <v>93</v>
      </c>
      <c r="B538" s="42">
        <f>ต.แม่สำ!B186</f>
        <v>0</v>
      </c>
      <c r="C538" s="42">
        <f>ต.ป่างิ้ว!C218</f>
        <v>0</v>
      </c>
      <c r="D538" s="42">
        <f>ต.ป่างิ้ว!D218</f>
        <v>0</v>
      </c>
      <c r="E538" s="42">
        <f>ต.ป่างิ้ว!E218</f>
        <v>0</v>
      </c>
      <c r="F538" s="42">
        <f>ต.ป่างิ้ว!F218</f>
        <v>0</v>
      </c>
      <c r="G538" s="42">
        <f>ต.ป่างิ้ว!G218</f>
        <v>0</v>
      </c>
      <c r="H538" s="42">
        <f>ต.ป่างิ้ว!H218</f>
        <v>0</v>
      </c>
      <c r="I538" s="42">
        <f>ต.ป่างิ้ว!I218</f>
        <v>0</v>
      </c>
      <c r="J538" s="42">
        <f>ต.ป่างิ้ว!J218</f>
        <v>0</v>
      </c>
      <c r="K538" s="43">
        <f>ต.ป่างิ้ว!K218</f>
        <v>0</v>
      </c>
      <c r="L538" s="42">
        <f>ต.ป่างิ้ว!L218</f>
        <v>0</v>
      </c>
      <c r="M538" s="42">
        <f>ต.ป่างิ้ว!M218</f>
        <v>0</v>
      </c>
      <c r="N538" s="42">
        <f>ต.ป่างิ้ว!N218</f>
        <v>0</v>
      </c>
      <c r="O538" s="42">
        <f>ต.ป่างิ้ว!O218</f>
        <v>0</v>
      </c>
      <c r="P538" s="42">
        <f>ต.ป่างิ้ว!P218</f>
        <v>0</v>
      </c>
    </row>
    <row r="539" spans="1:16">
      <c r="A539" s="42" t="s">
        <v>94</v>
      </c>
      <c r="B539" s="42"/>
      <c r="C539" s="44"/>
      <c r="D539" s="44"/>
      <c r="E539" s="44"/>
      <c r="F539" s="44"/>
      <c r="G539" s="44"/>
      <c r="H539" s="44"/>
      <c r="I539" s="44"/>
      <c r="J539" s="44"/>
      <c r="K539" s="43"/>
      <c r="L539" s="44"/>
      <c r="M539" s="42"/>
      <c r="N539" s="42"/>
      <c r="O539" s="42"/>
      <c r="P539" s="42"/>
    </row>
    <row r="540" spans="1:16">
      <c r="A540" s="42" t="s">
        <v>95</v>
      </c>
      <c r="B540" s="42">
        <f>ต.บ้านตึก!B226</f>
        <v>3</v>
      </c>
      <c r="C540" s="42">
        <f>ต.บ้านตึก!C226</f>
        <v>5</v>
      </c>
      <c r="D540" s="42">
        <f>ต.บ้านตึก!D226</f>
        <v>0</v>
      </c>
      <c r="E540" s="42">
        <f>ต.บ้านตึก!E226</f>
        <v>0</v>
      </c>
      <c r="F540" s="42">
        <f>ต.บ้านตึก!F226</f>
        <v>5</v>
      </c>
      <c r="G540" s="42">
        <f>ต.บ้านตึก!G226</f>
        <v>0</v>
      </c>
      <c r="H540" s="42">
        <f>ต.บ้านตึก!H226</f>
        <v>0</v>
      </c>
      <c r="I540" s="42">
        <f>ต.บ้านตึก!I226</f>
        <v>0</v>
      </c>
      <c r="J540" s="42">
        <f>ต.บ้านตึก!J226</f>
        <v>0</v>
      </c>
      <c r="K540" s="43">
        <f>ต.บ้านตึก!K226</f>
        <v>5</v>
      </c>
      <c r="L540" s="42">
        <f>ต.บ้านตึก!L226</f>
        <v>0</v>
      </c>
      <c r="M540" s="42">
        <f>ต.บ้านตึก!M226</f>
        <v>0</v>
      </c>
      <c r="N540" s="42">
        <f>ต.บ้านตึก!N226</f>
        <v>0</v>
      </c>
      <c r="O540" s="42"/>
      <c r="P540" s="42">
        <f>ต.บ้านตึก!P226</f>
        <v>0</v>
      </c>
    </row>
    <row r="541" spans="1:16">
      <c r="A541" s="42" t="s">
        <v>96</v>
      </c>
      <c r="B541" s="42"/>
      <c r="C541" s="44"/>
      <c r="D541" s="44"/>
      <c r="E541" s="44"/>
      <c r="F541" s="44"/>
      <c r="G541" s="44"/>
      <c r="H541" s="44"/>
      <c r="I541" s="44"/>
      <c r="J541" s="44"/>
      <c r="K541" s="43"/>
      <c r="L541" s="44"/>
      <c r="M541" s="42"/>
      <c r="N541" s="42"/>
      <c r="O541" s="42"/>
      <c r="P541" s="42"/>
    </row>
    <row r="542" spans="1:16">
      <c r="A542" s="42" t="s">
        <v>97</v>
      </c>
      <c r="B542" s="42"/>
      <c r="C542" s="44"/>
      <c r="D542" s="44"/>
      <c r="E542" s="44"/>
      <c r="F542" s="44"/>
      <c r="G542" s="44"/>
      <c r="H542" s="44"/>
      <c r="I542" s="44"/>
      <c r="J542" s="44"/>
      <c r="K542" s="43"/>
      <c r="L542" s="44"/>
      <c r="M542" s="42"/>
      <c r="N542" s="42"/>
      <c r="O542" s="42"/>
      <c r="P542" s="42"/>
    </row>
    <row r="543" spans="1:16">
      <c r="A543" s="42" t="s">
        <v>98</v>
      </c>
      <c r="B543" s="42">
        <f>ต.บ้านแก่ง!B230</f>
        <v>17</v>
      </c>
      <c r="C543" s="42">
        <f>ต.บ้านแก่ง!C230</f>
        <v>160</v>
      </c>
      <c r="D543" s="42">
        <f>ต.บ้านแก่ง!D230</f>
        <v>0</v>
      </c>
      <c r="E543" s="42">
        <f>ต.บ้านแก่ง!E230</f>
        <v>0</v>
      </c>
      <c r="F543" s="42">
        <f>ต.บ้านแก่ง!F230</f>
        <v>160</v>
      </c>
      <c r="G543" s="42">
        <f>ต.บ้านแก่ง!G230</f>
        <v>0</v>
      </c>
      <c r="H543" s="42">
        <f>ต.บ้านแก่ง!H230</f>
        <v>0</v>
      </c>
      <c r="I543" s="42">
        <f>ต.บ้านแก่ง!I230</f>
        <v>0</v>
      </c>
      <c r="J543" s="42">
        <f>ต.บ้านแก่ง!J230</f>
        <v>0</v>
      </c>
      <c r="K543" s="43">
        <f>ต.บ้านแก่ง!K230</f>
        <v>160</v>
      </c>
      <c r="L543" s="42">
        <f>ต.บ้านแก่ง!L230</f>
        <v>0</v>
      </c>
      <c r="M543" s="42">
        <f>ต.บ้านแก่ง!M230</f>
        <v>0</v>
      </c>
      <c r="N543" s="42">
        <f>ต.บ้านแก่ง!N230</f>
        <v>0</v>
      </c>
      <c r="O543" s="42" t="e">
        <f>ต.บ้านแก่ง!O230</f>
        <v>#DIV/0!</v>
      </c>
      <c r="P543" s="42">
        <f>ต.บ้านแก่ง!P230</f>
        <v>0</v>
      </c>
    </row>
    <row r="544" spans="1:16">
      <c r="A544" s="42" t="s">
        <v>99</v>
      </c>
      <c r="B544" s="42"/>
      <c r="C544" s="44"/>
      <c r="D544" s="44"/>
      <c r="E544" s="44"/>
      <c r="F544" s="44"/>
      <c r="G544" s="44"/>
      <c r="H544" s="44"/>
      <c r="I544" s="44"/>
      <c r="J544" s="44"/>
      <c r="K544" s="43"/>
      <c r="L544" s="44"/>
      <c r="M544" s="42"/>
      <c r="N544" s="44"/>
      <c r="O544" s="44"/>
      <c r="P544" s="44"/>
    </row>
    <row r="545" spans="1:16">
      <c r="A545" s="42" t="s">
        <v>100</v>
      </c>
      <c r="B545" s="42">
        <f>ต.ท่าชัย!B103</f>
        <v>0</v>
      </c>
      <c r="C545" s="42">
        <f>ต.ท่าชัย!C103</f>
        <v>0</v>
      </c>
      <c r="D545" s="42">
        <f>ต.ท่าชัย!D103</f>
        <v>0</v>
      </c>
      <c r="E545" s="42">
        <f>ต.ท่าชัย!E103</f>
        <v>0</v>
      </c>
      <c r="F545" s="42">
        <f>ต.ท่าชัย!F103</f>
        <v>0</v>
      </c>
      <c r="G545" s="42">
        <f>ต.ท่าชัย!G103</f>
        <v>0</v>
      </c>
      <c r="H545" s="42">
        <f>ต.ท่าชัย!H103</f>
        <v>0</v>
      </c>
      <c r="I545" s="42">
        <f>ต.ท่าชัย!I103</f>
        <v>0</v>
      </c>
      <c r="J545" s="42">
        <f>ต.ท่าชัย!J103</f>
        <v>0</v>
      </c>
      <c r="K545" s="43">
        <f>ต.ท่าชัย!K103</f>
        <v>0</v>
      </c>
      <c r="L545" s="42">
        <f>ต.ท่าชัย!L103</f>
        <v>0</v>
      </c>
      <c r="M545" s="42">
        <f>ต.ท่าชัย!M103</f>
        <v>0</v>
      </c>
      <c r="N545" s="42">
        <f>ต.ท่าชัย!N103</f>
        <v>0</v>
      </c>
      <c r="O545" s="42" t="s">
        <v>113</v>
      </c>
      <c r="P545" s="42">
        <f>ต.ท่าชัย!P103</f>
        <v>0</v>
      </c>
    </row>
    <row r="546" spans="1:16">
      <c r="A546" s="42" t="s">
        <v>101</v>
      </c>
      <c r="B546" s="42">
        <f>ต.สารจิตร!B440</f>
        <v>1</v>
      </c>
      <c r="C546" s="42">
        <f>ต.สารจิตร!C440</f>
        <v>1</v>
      </c>
      <c r="D546" s="42">
        <f>ต.สารจิตร!D440</f>
        <v>0</v>
      </c>
      <c r="E546" s="42">
        <f>ต.สารจิตร!E440</f>
        <v>0</v>
      </c>
      <c r="F546" s="42">
        <f>ต.สารจิตร!F440</f>
        <v>1</v>
      </c>
      <c r="G546" s="42">
        <f>ต.สารจิตร!G440</f>
        <v>0</v>
      </c>
      <c r="H546" s="42">
        <f>ต.สารจิตร!H440</f>
        <v>0</v>
      </c>
      <c r="I546" s="42">
        <f>ต.สารจิตร!I440</f>
        <v>0</v>
      </c>
      <c r="J546" s="42">
        <f>ต.สารจิตร!J440</f>
        <v>0</v>
      </c>
      <c r="K546" s="42">
        <f>ต.สารจิตร!K440</f>
        <v>1</v>
      </c>
      <c r="L546" s="42">
        <f>ต.สารจิตร!L440</f>
        <v>0</v>
      </c>
      <c r="M546" s="42" t="str">
        <f>ต.สารจิตร!M440</f>
        <v>ผลสด</v>
      </c>
      <c r="N546" s="42">
        <f>ต.สารจิตร!N440</f>
        <v>0</v>
      </c>
      <c r="O546" s="42" t="e">
        <f>ต.สารจิตร!O440</f>
        <v>#DIV/0!</v>
      </c>
      <c r="P546" s="42">
        <f>ต.สารจิตร!P440</f>
        <v>0</v>
      </c>
    </row>
    <row r="547" spans="1:16">
      <c r="A547" s="50" t="s">
        <v>23</v>
      </c>
      <c r="B547" s="51">
        <f t="shared" ref="B547:P547" si="24">SUM(B536:B546)</f>
        <v>53</v>
      </c>
      <c r="C547" s="52">
        <f t="shared" si="24"/>
        <v>204</v>
      </c>
      <c r="D547" s="52">
        <f t="shared" si="24"/>
        <v>0</v>
      </c>
      <c r="E547" s="52">
        <f t="shared" si="24"/>
        <v>0</v>
      </c>
      <c r="F547" s="52">
        <f t="shared" si="24"/>
        <v>204</v>
      </c>
      <c r="G547" s="52">
        <f t="shared" si="24"/>
        <v>70</v>
      </c>
      <c r="H547" s="52">
        <f t="shared" si="24"/>
        <v>0</v>
      </c>
      <c r="I547" s="52">
        <f t="shared" si="24"/>
        <v>0</v>
      </c>
      <c r="J547" s="52">
        <f t="shared" si="24"/>
        <v>70</v>
      </c>
      <c r="K547" s="53">
        <f t="shared" si="24"/>
        <v>274</v>
      </c>
      <c r="L547" s="52">
        <f t="shared" si="24"/>
        <v>0</v>
      </c>
      <c r="M547" s="51" t="s">
        <v>82</v>
      </c>
      <c r="N547" s="52">
        <f t="shared" si="24"/>
        <v>0</v>
      </c>
      <c r="O547" s="52" t="e">
        <f>N547/L547</f>
        <v>#DIV/0!</v>
      </c>
      <c r="P547" s="52">
        <f t="shared" si="24"/>
        <v>0</v>
      </c>
    </row>
    <row r="548" spans="1:16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41"/>
      <c r="L548" s="39"/>
      <c r="M548" s="39"/>
      <c r="N548" s="39"/>
      <c r="O548" s="39"/>
      <c r="P548" s="39"/>
    </row>
    <row r="549" spans="1:16">
      <c r="A549" s="161" t="s">
        <v>118</v>
      </c>
      <c r="B549" s="161"/>
      <c r="C549" s="161"/>
      <c r="D549" s="161"/>
      <c r="E549" s="161"/>
      <c r="F549" s="161"/>
      <c r="G549" s="161"/>
      <c r="H549" s="161"/>
      <c r="I549" s="161"/>
      <c r="J549" s="161"/>
      <c r="K549" s="161"/>
      <c r="L549" s="161"/>
      <c r="M549" s="161"/>
      <c r="N549" s="161"/>
      <c r="O549" s="161"/>
      <c r="P549" s="161"/>
    </row>
    <row r="550" spans="1:16">
      <c r="A550" s="162" t="str">
        <f>A2</f>
        <v xml:space="preserve"> ประจำเดือน มีนาคม 2569</v>
      </c>
      <c r="B550" s="162"/>
      <c r="C550" s="162"/>
      <c r="D550" s="162"/>
      <c r="E550" s="162"/>
      <c r="F550" s="162"/>
      <c r="G550" s="162"/>
      <c r="H550" s="162"/>
      <c r="I550" s="162"/>
      <c r="J550" s="162"/>
      <c r="K550" s="162"/>
      <c r="L550" s="162"/>
      <c r="M550" s="162"/>
      <c r="N550" s="162"/>
      <c r="O550" s="162"/>
      <c r="P550" s="162"/>
    </row>
    <row r="551" spans="1:16">
      <c r="A551" s="161" t="s">
        <v>90</v>
      </c>
      <c r="B551" s="161"/>
      <c r="C551" s="161"/>
      <c r="D551" s="161"/>
      <c r="E551" s="161"/>
      <c r="F551" s="161"/>
      <c r="G551" s="161"/>
      <c r="H551" s="161"/>
      <c r="I551" s="161"/>
      <c r="J551" s="161"/>
      <c r="K551" s="161"/>
      <c r="L551" s="161"/>
      <c r="M551" s="161"/>
      <c r="N551" s="161"/>
      <c r="O551" s="161"/>
      <c r="P551" s="161"/>
    </row>
    <row r="552" spans="1:16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41"/>
      <c r="L552" s="39"/>
      <c r="M552" s="39"/>
      <c r="N552" s="39"/>
      <c r="O552" s="39"/>
      <c r="P552" s="39"/>
    </row>
    <row r="553" spans="1:16">
      <c r="A553" s="204" t="s">
        <v>16</v>
      </c>
      <c r="B553" s="184" t="s">
        <v>20</v>
      </c>
      <c r="C553" s="185" t="s">
        <v>40</v>
      </c>
      <c r="D553" s="186"/>
      <c r="E553" s="186"/>
      <c r="F553" s="187"/>
      <c r="G553" s="185" t="s">
        <v>41</v>
      </c>
      <c r="H553" s="186"/>
      <c r="I553" s="186"/>
      <c r="J553" s="187"/>
      <c r="K553" s="188" t="s">
        <v>42</v>
      </c>
      <c r="L553" s="191" t="s">
        <v>43</v>
      </c>
      <c r="M553" s="194" t="s">
        <v>44</v>
      </c>
      <c r="N553" s="191" t="s">
        <v>45</v>
      </c>
      <c r="O553" s="191" t="s">
        <v>46</v>
      </c>
      <c r="P553" s="197" t="s">
        <v>21</v>
      </c>
    </row>
    <row r="554" spans="1:16">
      <c r="A554" s="204"/>
      <c r="B554" s="184"/>
      <c r="C554" s="191" t="s">
        <v>47</v>
      </c>
      <c r="D554" s="191" t="s">
        <v>48</v>
      </c>
      <c r="E554" s="191" t="s">
        <v>49</v>
      </c>
      <c r="F554" s="191" t="s">
        <v>50</v>
      </c>
      <c r="G554" s="191" t="s">
        <v>51</v>
      </c>
      <c r="H554" s="191" t="s">
        <v>52</v>
      </c>
      <c r="I554" s="191" t="s">
        <v>49</v>
      </c>
      <c r="J554" s="191" t="s">
        <v>53</v>
      </c>
      <c r="K554" s="189"/>
      <c r="L554" s="192"/>
      <c r="M554" s="195"/>
      <c r="N554" s="192"/>
      <c r="O554" s="192"/>
      <c r="P554" s="198"/>
    </row>
    <row r="555" spans="1:16">
      <c r="A555" s="204"/>
      <c r="B555" s="184"/>
      <c r="C555" s="192"/>
      <c r="D555" s="192"/>
      <c r="E555" s="192"/>
      <c r="F555" s="192"/>
      <c r="G555" s="192"/>
      <c r="H555" s="192"/>
      <c r="I555" s="192"/>
      <c r="J555" s="192"/>
      <c r="K555" s="189"/>
      <c r="L555" s="192"/>
      <c r="M555" s="195"/>
      <c r="N555" s="192"/>
      <c r="O555" s="192"/>
      <c r="P555" s="198"/>
    </row>
    <row r="556" spans="1:16">
      <c r="A556" s="204"/>
      <c r="B556" s="184"/>
      <c r="C556" s="193"/>
      <c r="D556" s="193"/>
      <c r="E556" s="193"/>
      <c r="F556" s="193"/>
      <c r="G556" s="193"/>
      <c r="H556" s="193"/>
      <c r="I556" s="193"/>
      <c r="J556" s="193"/>
      <c r="K556" s="190"/>
      <c r="L556" s="193"/>
      <c r="M556" s="196"/>
      <c r="N556" s="193"/>
      <c r="O556" s="193"/>
      <c r="P556" s="199"/>
    </row>
    <row r="557" spans="1:16">
      <c r="A557" s="42" t="s">
        <v>91</v>
      </c>
      <c r="B557" s="71">
        <f>ต.แม่สิน!B530</f>
        <v>2812</v>
      </c>
      <c r="C557" s="71">
        <f>ต.แม่สิน!C530</f>
        <v>11569</v>
      </c>
      <c r="D557" s="47">
        <f>ต.แม่สิน!D530</f>
        <v>0</v>
      </c>
      <c r="E557" s="47">
        <f>ต.แม่สิน!E530</f>
        <v>0</v>
      </c>
      <c r="F557" s="71">
        <f>ต.แม่สิน!F530</f>
        <v>11569</v>
      </c>
      <c r="G557" s="43">
        <f>ต.แม่สิน!G530</f>
        <v>22147.25</v>
      </c>
      <c r="H557" s="42">
        <f>ต.แม่สิน!H530</f>
        <v>0</v>
      </c>
      <c r="I557" s="64">
        <f>ต.แม่สิน!I530</f>
        <v>0</v>
      </c>
      <c r="J557" s="43">
        <f>ต.แม่สิน!J530</f>
        <v>22147.25</v>
      </c>
      <c r="K557" s="43">
        <f>ต.แม่สิน!K530</f>
        <v>33716.25</v>
      </c>
      <c r="L557" s="42">
        <f>ต.แม่สิน!L530</f>
        <v>7389</v>
      </c>
      <c r="M557" s="42" t="str">
        <f>ต.แม่สิน!M530</f>
        <v>ผลสด</v>
      </c>
      <c r="N557" s="77">
        <f>ต.แม่สิน!N530</f>
        <v>14778000</v>
      </c>
      <c r="O557" s="44">
        <f>ต.แม่สิน!O530</f>
        <v>2000</v>
      </c>
      <c r="P557" s="44">
        <f>ต.แม่สิน!P530</f>
        <v>8</v>
      </c>
    </row>
    <row r="558" spans="1:16">
      <c r="A558" s="42" t="s">
        <v>92</v>
      </c>
      <c r="B558" s="46">
        <f>ต.แม่สำ!B205</f>
        <v>512</v>
      </c>
      <c r="C558" s="46">
        <f>ต.แม่สำ!C205</f>
        <v>522</v>
      </c>
      <c r="D558" s="46">
        <f>ต.แม่สำ!D205</f>
        <v>0</v>
      </c>
      <c r="E558" s="46">
        <f>ต.แม่สำ!E205</f>
        <v>0</v>
      </c>
      <c r="F558" s="46">
        <f>ต.แม่สำ!F205</f>
        <v>522</v>
      </c>
      <c r="G558" s="46">
        <f>ต.แม่สำ!G205</f>
        <v>3581</v>
      </c>
      <c r="H558" s="46">
        <f>ต.แม่สำ!H205</f>
        <v>0</v>
      </c>
      <c r="I558" s="46">
        <f>ต.แม่สำ!I205</f>
        <v>0</v>
      </c>
      <c r="J558" s="46">
        <f>ต.แม่สำ!J205</f>
        <v>3581</v>
      </c>
      <c r="K558" s="43">
        <f>ต.แม่สำ!K205</f>
        <v>4103</v>
      </c>
      <c r="L558" s="46">
        <f>ต.แม่สำ!L205</f>
        <v>0</v>
      </c>
      <c r="M558" s="46" t="str">
        <f>ต.แม่สำ!M205</f>
        <v>ผลสด</v>
      </c>
      <c r="N558" s="77">
        <f>ต.แม่สำ!N205</f>
        <v>0</v>
      </c>
      <c r="O558" s="44" t="e">
        <f>ต.แม่สำ!O205</f>
        <v>#DIV/0!</v>
      </c>
      <c r="P558" s="44">
        <f>ต.แม่สำ!P205</f>
        <v>0</v>
      </c>
    </row>
    <row r="559" spans="1:16">
      <c r="A559" s="42" t="s">
        <v>93</v>
      </c>
      <c r="B559" s="42">
        <f>ต.ป่างิ้ว!B236</f>
        <v>8</v>
      </c>
      <c r="C559" s="42">
        <f>ต.ป่างิ้ว!C236</f>
        <v>35</v>
      </c>
      <c r="D559" s="42">
        <f>ต.ป่างิ้ว!D236</f>
        <v>0</v>
      </c>
      <c r="E559" s="42">
        <f>ต.ป่างิ้ว!E236</f>
        <v>0</v>
      </c>
      <c r="F559" s="42">
        <f>ต.ป่างิ้ว!F236</f>
        <v>35</v>
      </c>
      <c r="G559" s="42">
        <f>ต.ป่างิ้ว!G236</f>
        <v>50</v>
      </c>
      <c r="H559" s="42">
        <f>ต.ป่างิ้ว!H236</f>
        <v>0</v>
      </c>
      <c r="I559" s="42">
        <f>ต.ป่างิ้ว!I236</f>
        <v>0</v>
      </c>
      <c r="J559" s="42">
        <f>ต.ป่างิ้ว!J236</f>
        <v>50</v>
      </c>
      <c r="K559" s="43">
        <f>ต.ป่างิ้ว!K236</f>
        <v>85</v>
      </c>
      <c r="L559" s="42">
        <f>ต.ป่างิ้ว!L236</f>
        <v>0</v>
      </c>
      <c r="M559" s="42" t="s">
        <v>82</v>
      </c>
      <c r="N559" s="44">
        <f>ต.ป่างิ้ว!N236</f>
        <v>0</v>
      </c>
      <c r="O559" s="44" t="e">
        <f>ต.ป่างิ้ว!O236</f>
        <v>#DIV/0!</v>
      </c>
      <c r="P559" s="44">
        <f>ต.ป่างิ้ว!P236</f>
        <v>0</v>
      </c>
    </row>
    <row r="560" spans="1:16">
      <c r="A560" s="42" t="s">
        <v>94</v>
      </c>
      <c r="B560" s="42"/>
      <c r="C560" s="44"/>
      <c r="D560" s="44"/>
      <c r="E560" s="44"/>
      <c r="F560" s="44"/>
      <c r="G560" s="44"/>
      <c r="H560" s="44"/>
      <c r="I560" s="44"/>
      <c r="J560" s="44"/>
      <c r="K560" s="43"/>
      <c r="L560" s="44"/>
      <c r="M560" s="42"/>
      <c r="N560" s="44"/>
      <c r="O560" s="44"/>
      <c r="P560" s="44"/>
    </row>
    <row r="561" spans="1:16">
      <c r="A561" s="42" t="s">
        <v>95</v>
      </c>
      <c r="B561" s="42"/>
      <c r="C561" s="44"/>
      <c r="D561" s="44"/>
      <c r="E561" s="44"/>
      <c r="F561" s="44"/>
      <c r="G561" s="44"/>
      <c r="H561" s="44"/>
      <c r="I561" s="44"/>
      <c r="J561" s="44"/>
      <c r="K561" s="43"/>
      <c r="L561" s="44"/>
      <c r="M561" s="42"/>
      <c r="N561" s="44"/>
      <c r="O561" s="44"/>
      <c r="P561" s="44"/>
    </row>
    <row r="562" spans="1:16">
      <c r="A562" s="42" t="s">
        <v>96</v>
      </c>
      <c r="B562" s="42">
        <f>ต.หนองอ้อ!B108</f>
        <v>2</v>
      </c>
      <c r="C562" s="42">
        <f>ต.หนองอ้อ!C108</f>
        <v>7</v>
      </c>
      <c r="D562" s="42">
        <f>ต.หนองอ้อ!D108</f>
        <v>0</v>
      </c>
      <c r="E562" s="42">
        <f>ต.หนองอ้อ!E108</f>
        <v>0</v>
      </c>
      <c r="F562" s="42">
        <f>ต.หนองอ้อ!F108</f>
        <v>7</v>
      </c>
      <c r="G562" s="42">
        <f>ต.หนองอ้อ!G108</f>
        <v>0</v>
      </c>
      <c r="H562" s="42">
        <f>ต.หนองอ้อ!H108</f>
        <v>0</v>
      </c>
      <c r="I562" s="42">
        <f>ต.หนองอ้อ!I108</f>
        <v>0</v>
      </c>
      <c r="J562" s="42">
        <f>ต.หนองอ้อ!J108</f>
        <v>0</v>
      </c>
      <c r="K562" s="43">
        <f>ต.หนองอ้อ!K108</f>
        <v>7</v>
      </c>
      <c r="L562" s="42">
        <f>ต.หนองอ้อ!L108</f>
        <v>0</v>
      </c>
      <c r="M562" s="42">
        <f>ต.หนองอ้อ!M108</f>
        <v>0</v>
      </c>
      <c r="N562" s="44">
        <f>ต.หนองอ้อ!N108</f>
        <v>0</v>
      </c>
      <c r="O562" s="44">
        <v>0</v>
      </c>
      <c r="P562" s="44">
        <f>ต.หนองอ้อ!P108</f>
        <v>0</v>
      </c>
    </row>
    <row r="563" spans="1:16">
      <c r="A563" s="42" t="s">
        <v>97</v>
      </c>
      <c r="B563" s="42"/>
      <c r="C563" s="44"/>
      <c r="D563" s="44"/>
      <c r="E563" s="44"/>
      <c r="F563" s="44"/>
      <c r="G563" s="44"/>
      <c r="H563" s="44"/>
      <c r="I563" s="44"/>
      <c r="J563" s="44"/>
      <c r="K563" s="43"/>
      <c r="L563" s="44"/>
      <c r="M563" s="42"/>
      <c r="N563" s="44"/>
      <c r="O563" s="44"/>
      <c r="P563" s="44"/>
    </row>
    <row r="564" spans="1:16">
      <c r="A564" s="42" t="s">
        <v>98</v>
      </c>
      <c r="B564" s="42">
        <f>ต.บ้านแก่ง!B249</f>
        <v>22</v>
      </c>
      <c r="C564" s="42">
        <f>ต.บ้านแก่ง!C249</f>
        <v>0</v>
      </c>
      <c r="D564" s="42">
        <f>ต.บ้านแก่ง!D249</f>
        <v>0</v>
      </c>
      <c r="E564" s="42">
        <f>ต.บ้านแก่ง!E249</f>
        <v>0</v>
      </c>
      <c r="F564" s="42">
        <f>ต.บ้านแก่ง!F249</f>
        <v>0</v>
      </c>
      <c r="G564" s="42">
        <f>ต.บ้านแก่ง!G249</f>
        <v>63</v>
      </c>
      <c r="H564" s="42">
        <f>ต.บ้านแก่ง!H249</f>
        <v>0</v>
      </c>
      <c r="I564" s="42">
        <f>ต.บ้านแก่ง!I249</f>
        <v>0</v>
      </c>
      <c r="J564" s="42">
        <f>ต.บ้านแก่ง!J249</f>
        <v>63</v>
      </c>
      <c r="K564" s="43">
        <f>ต.บ้านแก่ง!K249</f>
        <v>63</v>
      </c>
      <c r="L564" s="42">
        <f>ต.บ้านแก่ง!L249</f>
        <v>0</v>
      </c>
      <c r="M564" s="42" t="str">
        <f>ต.บ้านแก่ง!M249</f>
        <v>ผลสด</v>
      </c>
      <c r="N564" s="44">
        <f>ต.บ้านแก่ง!N249</f>
        <v>0</v>
      </c>
      <c r="O564" s="44" t="e">
        <f>ต.บ้านแก่ง!O249</f>
        <v>#DIV/0!</v>
      </c>
      <c r="P564" s="44">
        <f>ต.บ้านแก่ง!P249</f>
        <v>0</v>
      </c>
    </row>
    <row r="565" spans="1:16">
      <c r="A565" s="42" t="s">
        <v>99</v>
      </c>
      <c r="B565" s="42"/>
      <c r="C565" s="44"/>
      <c r="D565" s="44"/>
      <c r="E565" s="44"/>
      <c r="F565" s="44"/>
      <c r="G565" s="44"/>
      <c r="H565" s="44"/>
      <c r="I565" s="44"/>
      <c r="J565" s="44"/>
      <c r="K565" s="43"/>
      <c r="L565" s="44"/>
      <c r="M565" s="42"/>
      <c r="N565" s="44"/>
      <c r="O565" s="44"/>
      <c r="P565" s="44"/>
    </row>
    <row r="566" spans="1:16">
      <c r="A566" s="42" t="s">
        <v>100</v>
      </c>
      <c r="B566" s="42"/>
      <c r="C566" s="44"/>
      <c r="D566" s="44"/>
      <c r="E566" s="44"/>
      <c r="F566" s="44"/>
      <c r="G566" s="44"/>
      <c r="H566" s="44"/>
      <c r="I566" s="44"/>
      <c r="J566" s="44"/>
      <c r="K566" s="43"/>
      <c r="L566" s="44"/>
      <c r="M566" s="42"/>
      <c r="N566" s="44"/>
      <c r="O566" s="44"/>
      <c r="P566" s="44"/>
    </row>
    <row r="567" spans="1:16">
      <c r="A567" s="42" t="s">
        <v>101</v>
      </c>
      <c r="B567" s="42">
        <f>ต.สารจิตร!B503</f>
        <v>1</v>
      </c>
      <c r="C567" s="42">
        <f>ต.สารจิตร!C503</f>
        <v>1</v>
      </c>
      <c r="D567" s="42">
        <f>ต.สารจิตร!D503</f>
        <v>0</v>
      </c>
      <c r="E567" s="42">
        <f>ต.สารจิตร!E503</f>
        <v>0</v>
      </c>
      <c r="F567" s="42">
        <f>ต.สารจิตร!F503</f>
        <v>1</v>
      </c>
      <c r="G567" s="42">
        <f>ต.สารจิตร!G503</f>
        <v>0</v>
      </c>
      <c r="H567" s="42">
        <f>ต.สารจิตร!H503</f>
        <v>0</v>
      </c>
      <c r="I567" s="42">
        <f>ต.สารจิตร!I503</f>
        <v>0</v>
      </c>
      <c r="J567" s="42">
        <f>ต.สารจิตร!J503</f>
        <v>0</v>
      </c>
      <c r="K567" s="42">
        <f>ต.สารจิตร!K503</f>
        <v>1</v>
      </c>
      <c r="L567" s="42">
        <f>ต.สารจิตร!L503</f>
        <v>0</v>
      </c>
      <c r="M567" s="42" t="str">
        <f>ต.สารจิตร!M503</f>
        <v>ผลสด</v>
      </c>
      <c r="N567" s="42">
        <f>ต.สารจิตร!N503</f>
        <v>0</v>
      </c>
      <c r="O567" s="42" t="e">
        <f>ต.สารจิตร!O503</f>
        <v>#DIV/0!</v>
      </c>
      <c r="P567" s="42">
        <f>ต.สารจิตร!P503</f>
        <v>0</v>
      </c>
    </row>
    <row r="568" spans="1:16">
      <c r="A568" s="50" t="s">
        <v>23</v>
      </c>
      <c r="B568" s="74">
        <f t="shared" ref="B568:N568" si="25">SUM(B557:B567)</f>
        <v>3357</v>
      </c>
      <c r="C568" s="52">
        <f t="shared" si="25"/>
        <v>12134</v>
      </c>
      <c r="D568" s="52">
        <f t="shared" si="25"/>
        <v>0</v>
      </c>
      <c r="E568" s="52">
        <f t="shared" si="25"/>
        <v>0</v>
      </c>
      <c r="F568" s="52">
        <f t="shared" si="25"/>
        <v>12134</v>
      </c>
      <c r="G568" s="65">
        <f t="shared" si="25"/>
        <v>25841.25</v>
      </c>
      <c r="H568" s="52">
        <f t="shared" si="25"/>
        <v>0</v>
      </c>
      <c r="I568" s="52">
        <f t="shared" si="25"/>
        <v>0</v>
      </c>
      <c r="J568" s="52">
        <f t="shared" si="25"/>
        <v>25841.25</v>
      </c>
      <c r="K568" s="75">
        <f t="shared" si="25"/>
        <v>37975.25</v>
      </c>
      <c r="L568" s="52">
        <f t="shared" si="25"/>
        <v>7389</v>
      </c>
      <c r="M568" s="51" t="s">
        <v>82</v>
      </c>
      <c r="N568" s="65">
        <f t="shared" si="25"/>
        <v>14778000</v>
      </c>
      <c r="O568" s="52">
        <f>N568/L568</f>
        <v>2000</v>
      </c>
      <c r="P568" s="52">
        <f>SUM(P557:P567)</f>
        <v>8</v>
      </c>
    </row>
    <row r="569" spans="1:16">
      <c r="A569" s="161" t="s">
        <v>118</v>
      </c>
      <c r="B569" s="161"/>
      <c r="C569" s="161"/>
      <c r="D569" s="161"/>
      <c r="E569" s="161"/>
      <c r="F569" s="161"/>
      <c r="G569" s="161"/>
      <c r="H569" s="161"/>
      <c r="I569" s="161"/>
      <c r="J569" s="161"/>
      <c r="K569" s="161"/>
      <c r="L569" s="161"/>
      <c r="M569" s="161"/>
      <c r="N569" s="161"/>
      <c r="O569" s="161"/>
      <c r="P569" s="161"/>
    </row>
    <row r="570" spans="1:16">
      <c r="A570" s="162" t="str">
        <f>A2</f>
        <v xml:space="preserve"> ประจำเดือน มีนาคม 2569</v>
      </c>
      <c r="B570" s="162"/>
      <c r="C570" s="162"/>
      <c r="D570" s="162"/>
      <c r="E570" s="162"/>
      <c r="F570" s="162"/>
      <c r="G570" s="162"/>
      <c r="H570" s="162"/>
      <c r="I570" s="162"/>
      <c r="J570" s="162"/>
      <c r="K570" s="162"/>
      <c r="L570" s="162"/>
      <c r="M570" s="162"/>
      <c r="N570" s="162"/>
      <c r="O570" s="162"/>
      <c r="P570" s="162"/>
    </row>
    <row r="571" spans="1:16">
      <c r="A571" s="161" t="s">
        <v>90</v>
      </c>
      <c r="B571" s="161"/>
      <c r="C571" s="161"/>
      <c r="D571" s="161"/>
      <c r="E571" s="161"/>
      <c r="F571" s="161"/>
      <c r="G571" s="161"/>
      <c r="H571" s="161"/>
      <c r="I571" s="161"/>
      <c r="J571" s="161"/>
      <c r="K571" s="161"/>
      <c r="L571" s="161"/>
      <c r="M571" s="161"/>
      <c r="N571" s="161"/>
      <c r="O571" s="161"/>
      <c r="P571" s="161"/>
    </row>
    <row r="572" spans="1:16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41"/>
      <c r="L572" s="39"/>
      <c r="M572" s="39"/>
      <c r="N572" s="39"/>
      <c r="O572" s="39"/>
      <c r="P572" s="39"/>
    </row>
    <row r="573" spans="1:16">
      <c r="A573" s="183" t="s">
        <v>17</v>
      </c>
      <c r="B573" s="184" t="s">
        <v>20</v>
      </c>
      <c r="C573" s="185" t="s">
        <v>40</v>
      </c>
      <c r="D573" s="186"/>
      <c r="E573" s="186"/>
      <c r="F573" s="187"/>
      <c r="G573" s="185" t="s">
        <v>41</v>
      </c>
      <c r="H573" s="186"/>
      <c r="I573" s="186"/>
      <c r="J573" s="187"/>
      <c r="K573" s="188" t="s">
        <v>42</v>
      </c>
      <c r="L573" s="191" t="s">
        <v>43</v>
      </c>
      <c r="M573" s="194" t="s">
        <v>44</v>
      </c>
      <c r="N573" s="191" t="s">
        <v>45</v>
      </c>
      <c r="O573" s="191" t="s">
        <v>46</v>
      </c>
      <c r="P573" s="197" t="s">
        <v>21</v>
      </c>
    </row>
    <row r="574" spans="1:16">
      <c r="A574" s="183"/>
      <c r="B574" s="184"/>
      <c r="C574" s="191" t="s">
        <v>47</v>
      </c>
      <c r="D574" s="191" t="s">
        <v>48</v>
      </c>
      <c r="E574" s="191" t="s">
        <v>49</v>
      </c>
      <c r="F574" s="191" t="s">
        <v>50</v>
      </c>
      <c r="G574" s="191" t="s">
        <v>51</v>
      </c>
      <c r="H574" s="191" t="s">
        <v>52</v>
      </c>
      <c r="I574" s="191" t="s">
        <v>49</v>
      </c>
      <c r="J574" s="191" t="s">
        <v>53</v>
      </c>
      <c r="K574" s="189"/>
      <c r="L574" s="192"/>
      <c r="M574" s="195"/>
      <c r="N574" s="192"/>
      <c r="O574" s="192"/>
      <c r="P574" s="198"/>
    </row>
    <row r="575" spans="1:16">
      <c r="A575" s="183"/>
      <c r="B575" s="184"/>
      <c r="C575" s="192"/>
      <c r="D575" s="192"/>
      <c r="E575" s="192"/>
      <c r="F575" s="192"/>
      <c r="G575" s="192"/>
      <c r="H575" s="192"/>
      <c r="I575" s="192"/>
      <c r="J575" s="192"/>
      <c r="K575" s="189"/>
      <c r="L575" s="192"/>
      <c r="M575" s="195"/>
      <c r="N575" s="192"/>
      <c r="O575" s="192"/>
      <c r="P575" s="198"/>
    </row>
    <row r="576" spans="1:16">
      <c r="A576" s="183"/>
      <c r="B576" s="184"/>
      <c r="C576" s="193"/>
      <c r="D576" s="193"/>
      <c r="E576" s="193"/>
      <c r="F576" s="193"/>
      <c r="G576" s="193"/>
      <c r="H576" s="193"/>
      <c r="I576" s="193"/>
      <c r="J576" s="193"/>
      <c r="K576" s="190"/>
      <c r="L576" s="193"/>
      <c r="M576" s="196"/>
      <c r="N576" s="193"/>
      <c r="O576" s="193"/>
      <c r="P576" s="199"/>
    </row>
    <row r="577" spans="1:16">
      <c r="A577" s="42" t="s">
        <v>91</v>
      </c>
      <c r="B577" s="42">
        <f>ต.แม่สิน!B561</f>
        <v>121</v>
      </c>
      <c r="C577" s="42">
        <f>ต.แม่สิน!C561</f>
        <v>160</v>
      </c>
      <c r="D577" s="42">
        <f>ต.แม่สิน!D561</f>
        <v>0</v>
      </c>
      <c r="E577" s="42">
        <f>ต.แม่สิน!E561</f>
        <v>0</v>
      </c>
      <c r="F577" s="42">
        <f>ต.แม่สิน!F561</f>
        <v>160</v>
      </c>
      <c r="G577" s="42">
        <f>ต.แม่สิน!G561</f>
        <v>411</v>
      </c>
      <c r="H577" s="42">
        <f>ต.แม่สิน!H561</f>
        <v>0</v>
      </c>
      <c r="I577" s="42">
        <f>ต.แม่สิน!I561</f>
        <v>0</v>
      </c>
      <c r="J577" s="42">
        <f>ต.แม่สิน!J561</f>
        <v>411</v>
      </c>
      <c r="K577" s="43">
        <f>ต.แม่สิน!K561</f>
        <v>571</v>
      </c>
      <c r="L577" s="42">
        <f>ต.แม่สิน!L561</f>
        <v>0</v>
      </c>
      <c r="M577" s="42" t="str">
        <f>ต.แม่สิน!M561</f>
        <v>ผลสด</v>
      </c>
      <c r="N577" s="43">
        <f>ต.แม่สิน!N561</f>
        <v>0</v>
      </c>
      <c r="O577" s="43" t="e">
        <f>ต.แม่สิน!O561</f>
        <v>#DIV/0!</v>
      </c>
      <c r="P577" s="42">
        <f>ต.แม่สิน!P561</f>
        <v>0</v>
      </c>
    </row>
    <row r="578" spans="1:16">
      <c r="A578" s="42" t="s">
        <v>92</v>
      </c>
      <c r="B578" s="42">
        <f>ต.แม่สำ!B470</f>
        <v>62</v>
      </c>
      <c r="C578" s="42">
        <f>ต.แม่สำ!C470</f>
        <v>242</v>
      </c>
      <c r="D578" s="42">
        <f>ต.แม่สำ!D470</f>
        <v>0</v>
      </c>
      <c r="E578" s="42">
        <f>ต.แม่สำ!E470</f>
        <v>0</v>
      </c>
      <c r="F578" s="42">
        <f>ต.แม่สำ!F470</f>
        <v>242</v>
      </c>
      <c r="G578" s="42">
        <f>ต.แม่สำ!G470</f>
        <v>80</v>
      </c>
      <c r="H578" s="42">
        <f>ต.แม่สำ!H470</f>
        <v>0</v>
      </c>
      <c r="I578" s="42">
        <f>ต.แม่สำ!I470</f>
        <v>0</v>
      </c>
      <c r="J578" s="42">
        <f>ต.แม่สำ!J470</f>
        <v>80</v>
      </c>
      <c r="K578" s="42">
        <f>ต.แม่สำ!K470</f>
        <v>322</v>
      </c>
      <c r="L578" s="42">
        <f>ต.แม่สำ!L470</f>
        <v>0</v>
      </c>
      <c r="M578" s="42" t="str">
        <f>ต.แม่สำ!M470</f>
        <v>ผลสด</v>
      </c>
      <c r="N578" s="45">
        <f>ต.แม่สำ!N470</f>
        <v>0</v>
      </c>
      <c r="O578" s="45" t="e">
        <f>ต.แม่สำ!O470</f>
        <v>#DIV/0!</v>
      </c>
      <c r="P578" s="42">
        <f>ต.แม่สำ!P470</f>
        <v>0</v>
      </c>
    </row>
    <row r="579" spans="1:16">
      <c r="A579" s="42" t="s">
        <v>93</v>
      </c>
      <c r="B579" s="42">
        <f>ต.ป่างิ้ว!B254</f>
        <v>3</v>
      </c>
      <c r="C579" s="42">
        <f>ต.ป่างิ้ว!C254</f>
        <v>0</v>
      </c>
      <c r="D579" s="42">
        <f>ต.ป่างิ้ว!D254</f>
        <v>0</v>
      </c>
      <c r="E579" s="42">
        <f>ต.ป่างิ้ว!E254</f>
        <v>0</v>
      </c>
      <c r="F579" s="42">
        <f>ต.ป่างิ้ว!F254</f>
        <v>0</v>
      </c>
      <c r="G579" s="42">
        <f>ต.ป่างิ้ว!G254</f>
        <v>8</v>
      </c>
      <c r="H579" s="42">
        <f>ต.ป่างิ้ว!H254</f>
        <v>0</v>
      </c>
      <c r="I579" s="42">
        <f>ต.ป่างิ้ว!I254</f>
        <v>0</v>
      </c>
      <c r="J579" s="42">
        <f>ต.ป่างิ้ว!J254</f>
        <v>8</v>
      </c>
      <c r="K579" s="43">
        <f>ต.ป่างิ้ว!K254</f>
        <v>8</v>
      </c>
      <c r="L579" s="42">
        <f>ต.ป่างิ้ว!L254</f>
        <v>0</v>
      </c>
      <c r="M579" s="42" t="str">
        <f>ต.ป่างิ้ว!M254</f>
        <v>ผลสด</v>
      </c>
      <c r="N579" s="42">
        <f>ต.ป่างิ้ว!N254</f>
        <v>0</v>
      </c>
      <c r="O579" s="42" t="e">
        <f>ต.ป่างิ้ว!O254</f>
        <v>#DIV/0!</v>
      </c>
      <c r="P579" s="42">
        <f>ต.ป่างิ้ว!P254</f>
        <v>0</v>
      </c>
    </row>
    <row r="580" spans="1:16">
      <c r="A580" s="42" t="s">
        <v>94</v>
      </c>
      <c r="B580" s="42"/>
      <c r="C580" s="44"/>
      <c r="D580" s="44"/>
      <c r="E580" s="44"/>
      <c r="F580" s="44"/>
      <c r="G580" s="44"/>
      <c r="H580" s="44"/>
      <c r="I580" s="44"/>
      <c r="J580" s="44"/>
      <c r="K580" s="43"/>
      <c r="L580" s="44"/>
      <c r="M580" s="42"/>
      <c r="N580" s="42"/>
      <c r="O580" s="42"/>
      <c r="P580" s="42"/>
    </row>
    <row r="581" spans="1:16">
      <c r="A581" s="42" t="s">
        <v>95</v>
      </c>
      <c r="B581" s="42"/>
      <c r="C581" s="44"/>
      <c r="D581" s="44"/>
      <c r="E581" s="44"/>
      <c r="F581" s="44"/>
      <c r="G581" s="44"/>
      <c r="H581" s="44"/>
      <c r="I581" s="44"/>
      <c r="J581" s="44"/>
      <c r="K581" s="43"/>
      <c r="L581" s="44"/>
      <c r="M581" s="42"/>
      <c r="N581" s="42"/>
      <c r="O581" s="42"/>
      <c r="P581" s="42"/>
    </row>
    <row r="582" spans="1:16">
      <c r="A582" s="42" t="s">
        <v>96</v>
      </c>
      <c r="B582" s="42">
        <f>ต.หนองอ้อ!B123</f>
        <v>6</v>
      </c>
      <c r="C582" s="42">
        <f>ต.หนองอ้อ!C123</f>
        <v>31</v>
      </c>
      <c r="D582" s="42">
        <f>ต.หนองอ้อ!D123</f>
        <v>0</v>
      </c>
      <c r="E582" s="42">
        <f>ต.หนองอ้อ!E123</f>
        <v>0</v>
      </c>
      <c r="F582" s="42">
        <f>ต.หนองอ้อ!F123</f>
        <v>31</v>
      </c>
      <c r="G582" s="42">
        <f>ต.หนองอ้อ!G123</f>
        <v>0</v>
      </c>
      <c r="H582" s="42">
        <f>ต.หนองอ้อ!H123</f>
        <v>0</v>
      </c>
      <c r="I582" s="42">
        <f>ต.หนองอ้อ!I123</f>
        <v>0</v>
      </c>
      <c r="J582" s="42">
        <f>ต.หนองอ้อ!J123</f>
        <v>0</v>
      </c>
      <c r="K582" s="43">
        <f>ต.หนองอ้อ!K123</f>
        <v>31</v>
      </c>
      <c r="L582" s="42">
        <f>ต.หนองอ้อ!L123</f>
        <v>0</v>
      </c>
      <c r="M582" s="42">
        <f>ต.หนองอ้อ!M123</f>
        <v>0</v>
      </c>
      <c r="N582" s="42">
        <f>ต.หนองอ้อ!N123</f>
        <v>0</v>
      </c>
      <c r="O582" s="42" t="e">
        <f>ต.หนองอ้อ!O123</f>
        <v>#DIV/0!</v>
      </c>
      <c r="P582" s="42">
        <f>ต.หนองอ้อ!P123</f>
        <v>0</v>
      </c>
    </row>
    <row r="583" spans="1:16">
      <c r="A583" s="42" t="s">
        <v>97</v>
      </c>
      <c r="B583" s="42"/>
      <c r="C583" s="44"/>
      <c r="D583" s="44"/>
      <c r="E583" s="44"/>
      <c r="F583" s="44"/>
      <c r="G583" s="44"/>
      <c r="H583" s="44"/>
      <c r="I583" s="44"/>
      <c r="J583" s="44"/>
      <c r="K583" s="43"/>
      <c r="L583" s="44"/>
      <c r="M583" s="42"/>
      <c r="N583" s="42"/>
      <c r="O583" s="42"/>
      <c r="P583" s="42"/>
    </row>
    <row r="584" spans="1:16">
      <c r="A584" s="42" t="s">
        <v>98</v>
      </c>
      <c r="B584" s="42">
        <f>ต.บ้านแก่ง!B268</f>
        <v>16</v>
      </c>
      <c r="C584" s="42">
        <f>ต.บ้านแก่ง!C268</f>
        <v>7</v>
      </c>
      <c r="D584" s="42">
        <f>ต.บ้านแก่ง!D268</f>
        <v>0</v>
      </c>
      <c r="E584" s="42">
        <f>ต.บ้านแก่ง!E268</f>
        <v>0</v>
      </c>
      <c r="F584" s="42">
        <f>ต.บ้านแก่ง!F268</f>
        <v>7</v>
      </c>
      <c r="G584" s="42">
        <f>ต.บ้านแก่ง!G268</f>
        <v>64</v>
      </c>
      <c r="H584" s="42">
        <f>ต.บ้านแก่ง!H268</f>
        <v>0</v>
      </c>
      <c r="I584" s="42">
        <f>ต.บ้านแก่ง!I268</f>
        <v>0</v>
      </c>
      <c r="J584" s="42">
        <f>ต.บ้านแก่ง!J268</f>
        <v>64</v>
      </c>
      <c r="K584" s="43">
        <f>ต.บ้านแก่ง!K268</f>
        <v>71</v>
      </c>
      <c r="L584" s="42">
        <f>ต.บ้านแก่ง!L268</f>
        <v>0</v>
      </c>
      <c r="M584" s="42">
        <f>ต.บ้านแก่ง!M268</f>
        <v>0</v>
      </c>
      <c r="N584" s="42">
        <f>ต.บ้านแก่ง!N268</f>
        <v>0</v>
      </c>
      <c r="O584" s="42" t="e">
        <f>ต.บ้านแก่ง!O268</f>
        <v>#DIV/0!</v>
      </c>
      <c r="P584" s="42">
        <f>ต.บ้านแก่ง!P268</f>
        <v>0</v>
      </c>
    </row>
    <row r="585" spans="1:16">
      <c r="A585" s="42" t="s">
        <v>99</v>
      </c>
      <c r="B585" s="42"/>
      <c r="C585" s="44"/>
      <c r="D585" s="44"/>
      <c r="E585" s="44"/>
      <c r="F585" s="44"/>
      <c r="G585" s="44"/>
      <c r="H585" s="44"/>
      <c r="I585" s="44"/>
      <c r="J585" s="44"/>
      <c r="K585" s="43"/>
      <c r="L585" s="44"/>
      <c r="M585" s="42"/>
      <c r="N585" s="44"/>
      <c r="O585" s="44"/>
      <c r="P585" s="44"/>
    </row>
    <row r="586" spans="1:16">
      <c r="A586" s="42" t="s">
        <v>100</v>
      </c>
      <c r="B586" s="42"/>
      <c r="C586" s="44"/>
      <c r="D586" s="44"/>
      <c r="E586" s="44"/>
      <c r="F586" s="44"/>
      <c r="G586" s="44"/>
      <c r="H586" s="44"/>
      <c r="I586" s="44"/>
      <c r="J586" s="44"/>
      <c r="K586" s="43"/>
      <c r="L586" s="44"/>
      <c r="M586" s="42"/>
      <c r="N586" s="44"/>
      <c r="O586" s="44"/>
      <c r="P586" s="44"/>
    </row>
    <row r="587" spans="1:16">
      <c r="A587" s="42" t="s">
        <v>101</v>
      </c>
      <c r="B587" s="42">
        <f>ต.สารจิตร!B461</f>
        <v>1</v>
      </c>
      <c r="C587" s="42">
        <f>ต.สารจิตร!C461</f>
        <v>1</v>
      </c>
      <c r="D587" s="42">
        <f>ต.สารจิตร!D461</f>
        <v>0</v>
      </c>
      <c r="E587" s="42">
        <f>ต.สารจิตร!E461</f>
        <v>0</v>
      </c>
      <c r="F587" s="42">
        <f>ต.สารจิตร!F461</f>
        <v>1</v>
      </c>
      <c r="G587" s="42">
        <f>ต.สารจิตร!G461</f>
        <v>0</v>
      </c>
      <c r="H587" s="42">
        <f>ต.สารจิตร!H461</f>
        <v>0</v>
      </c>
      <c r="I587" s="42">
        <f>ต.สารจิตร!I461</f>
        <v>0</v>
      </c>
      <c r="J587" s="42">
        <f>ต.สารจิตร!J461</f>
        <v>0</v>
      </c>
      <c r="K587" s="42">
        <f>ต.สารจิตร!K461</f>
        <v>1</v>
      </c>
      <c r="L587" s="42">
        <f>ต.สารจิตร!L461</f>
        <v>0</v>
      </c>
      <c r="M587" s="42" t="str">
        <f>ต.สารจิตร!M461</f>
        <v>ผลสด</v>
      </c>
      <c r="N587" s="42">
        <f>ต.สารจิตร!N461</f>
        <v>0</v>
      </c>
      <c r="O587" s="42" t="e">
        <f>ต.สารจิตร!O461</f>
        <v>#DIV/0!</v>
      </c>
      <c r="P587" s="42">
        <f>ต.สารจิตร!P461</f>
        <v>0</v>
      </c>
    </row>
    <row r="588" spans="1:16">
      <c r="A588" s="50" t="s">
        <v>23</v>
      </c>
      <c r="B588" s="51">
        <f t="shared" ref="B588:P588" si="26">SUM(B577:B587)</f>
        <v>209</v>
      </c>
      <c r="C588" s="52">
        <f t="shared" si="26"/>
        <v>441</v>
      </c>
      <c r="D588" s="52">
        <f t="shared" si="26"/>
        <v>0</v>
      </c>
      <c r="E588" s="52">
        <f t="shared" si="26"/>
        <v>0</v>
      </c>
      <c r="F588" s="52">
        <f t="shared" si="26"/>
        <v>441</v>
      </c>
      <c r="G588" s="52">
        <f t="shared" si="26"/>
        <v>563</v>
      </c>
      <c r="H588" s="52">
        <f t="shared" si="26"/>
        <v>0</v>
      </c>
      <c r="I588" s="52">
        <f t="shared" si="26"/>
        <v>0</v>
      </c>
      <c r="J588" s="52">
        <f t="shared" si="26"/>
        <v>563</v>
      </c>
      <c r="K588" s="53">
        <f t="shared" si="26"/>
        <v>1004</v>
      </c>
      <c r="L588" s="52">
        <f t="shared" si="26"/>
        <v>0</v>
      </c>
      <c r="M588" s="51" t="s">
        <v>82</v>
      </c>
      <c r="N588" s="52">
        <f t="shared" si="26"/>
        <v>0</v>
      </c>
      <c r="O588" s="52" t="e">
        <f>N588/L588</f>
        <v>#DIV/0!</v>
      </c>
      <c r="P588" s="52">
        <f t="shared" si="26"/>
        <v>0</v>
      </c>
    </row>
    <row r="589" spans="1:16" s="3" customFormat="1">
      <c r="A589" s="66"/>
      <c r="B589" s="67"/>
      <c r="C589" s="68"/>
      <c r="D589" s="68"/>
      <c r="E589" s="68"/>
      <c r="F589" s="68"/>
      <c r="G589" s="68"/>
      <c r="H589" s="68"/>
      <c r="I589" s="68"/>
      <c r="J589" s="68"/>
      <c r="K589" s="69"/>
      <c r="L589" s="68"/>
      <c r="M589" s="67"/>
      <c r="N589" s="68"/>
      <c r="O589" s="68"/>
      <c r="P589" s="68"/>
    </row>
    <row r="590" spans="1:16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41"/>
      <c r="L590" s="39"/>
      <c r="M590" s="39"/>
      <c r="N590" s="39"/>
      <c r="O590" s="39"/>
      <c r="P590" s="39"/>
    </row>
    <row r="591" spans="1:16">
      <c r="A591" s="161" t="s">
        <v>118</v>
      </c>
      <c r="B591" s="161"/>
      <c r="C591" s="161"/>
      <c r="D591" s="161"/>
      <c r="E591" s="161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</row>
    <row r="592" spans="1:16">
      <c r="A592" s="162" t="str">
        <f>A2</f>
        <v xml:space="preserve"> ประจำเดือน มีนาคม 2569</v>
      </c>
      <c r="B592" s="162"/>
      <c r="C592" s="162"/>
      <c r="D592" s="162"/>
      <c r="E592" s="162"/>
      <c r="F592" s="162"/>
      <c r="G592" s="162"/>
      <c r="H592" s="162"/>
      <c r="I592" s="162"/>
      <c r="J592" s="162"/>
      <c r="K592" s="162"/>
      <c r="L592" s="162"/>
      <c r="M592" s="162"/>
      <c r="N592" s="162"/>
      <c r="O592" s="162"/>
      <c r="P592" s="162"/>
    </row>
    <row r="593" spans="1:16">
      <c r="A593" s="161" t="s">
        <v>90</v>
      </c>
      <c r="B593" s="161"/>
      <c r="C593" s="161"/>
      <c r="D593" s="161"/>
      <c r="E593" s="161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</row>
    <row r="594" spans="1:16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41"/>
      <c r="L594" s="39"/>
      <c r="M594" s="39"/>
      <c r="N594" s="39"/>
      <c r="O594" s="39"/>
      <c r="P594" s="39"/>
    </row>
    <row r="595" spans="1:16">
      <c r="A595" s="183" t="s">
        <v>18</v>
      </c>
      <c r="B595" s="184" t="s">
        <v>20</v>
      </c>
      <c r="C595" s="185" t="s">
        <v>40</v>
      </c>
      <c r="D595" s="186"/>
      <c r="E595" s="186"/>
      <c r="F595" s="187"/>
      <c r="G595" s="185" t="s">
        <v>41</v>
      </c>
      <c r="H595" s="186"/>
      <c r="I595" s="186"/>
      <c r="J595" s="187"/>
      <c r="K595" s="188" t="s">
        <v>42</v>
      </c>
      <c r="L595" s="191" t="s">
        <v>43</v>
      </c>
      <c r="M595" s="194" t="s">
        <v>44</v>
      </c>
      <c r="N595" s="191" t="s">
        <v>45</v>
      </c>
      <c r="O595" s="191" t="s">
        <v>46</v>
      </c>
      <c r="P595" s="197" t="s">
        <v>21</v>
      </c>
    </row>
    <row r="596" spans="1:16">
      <c r="A596" s="183"/>
      <c r="B596" s="184"/>
      <c r="C596" s="191" t="s">
        <v>47</v>
      </c>
      <c r="D596" s="191" t="s">
        <v>48</v>
      </c>
      <c r="E596" s="191" t="s">
        <v>49</v>
      </c>
      <c r="F596" s="191" t="s">
        <v>50</v>
      </c>
      <c r="G596" s="191" t="s">
        <v>51</v>
      </c>
      <c r="H596" s="191" t="s">
        <v>52</v>
      </c>
      <c r="I596" s="191" t="s">
        <v>49</v>
      </c>
      <c r="J596" s="191" t="s">
        <v>53</v>
      </c>
      <c r="K596" s="189"/>
      <c r="L596" s="192"/>
      <c r="M596" s="195"/>
      <c r="N596" s="192"/>
      <c r="O596" s="192"/>
      <c r="P596" s="198"/>
    </row>
    <row r="597" spans="1:16">
      <c r="A597" s="183"/>
      <c r="B597" s="184"/>
      <c r="C597" s="192"/>
      <c r="D597" s="192"/>
      <c r="E597" s="192"/>
      <c r="F597" s="192"/>
      <c r="G597" s="192"/>
      <c r="H597" s="192"/>
      <c r="I597" s="192"/>
      <c r="J597" s="192"/>
      <c r="K597" s="189"/>
      <c r="L597" s="192"/>
      <c r="M597" s="195"/>
      <c r="N597" s="192"/>
      <c r="O597" s="192"/>
      <c r="P597" s="198"/>
    </row>
    <row r="598" spans="1:16">
      <c r="A598" s="183"/>
      <c r="B598" s="184"/>
      <c r="C598" s="193"/>
      <c r="D598" s="193"/>
      <c r="E598" s="193"/>
      <c r="F598" s="193"/>
      <c r="G598" s="193"/>
      <c r="H598" s="193"/>
      <c r="I598" s="193"/>
      <c r="J598" s="193"/>
      <c r="K598" s="190"/>
      <c r="L598" s="193"/>
      <c r="M598" s="196"/>
      <c r="N598" s="193"/>
      <c r="O598" s="193"/>
      <c r="P598" s="199"/>
    </row>
    <row r="599" spans="1:16">
      <c r="A599" s="42" t="s">
        <v>91</v>
      </c>
      <c r="B599" s="42"/>
      <c r="C599" s="44"/>
      <c r="D599" s="44"/>
      <c r="E599" s="44"/>
      <c r="F599" s="44"/>
      <c r="G599" s="44"/>
      <c r="H599" s="44"/>
      <c r="I599" s="44"/>
      <c r="J599" s="44"/>
      <c r="K599" s="43"/>
      <c r="L599" s="44"/>
      <c r="M599" s="42"/>
      <c r="N599" s="44"/>
      <c r="O599" s="44"/>
      <c r="P599" s="44"/>
    </row>
    <row r="600" spans="1:16">
      <c r="A600" s="42" t="s">
        <v>92</v>
      </c>
      <c r="B600" s="42"/>
      <c r="C600" s="44"/>
      <c r="D600" s="44"/>
      <c r="E600" s="44"/>
      <c r="F600" s="44"/>
      <c r="G600" s="44"/>
      <c r="H600" s="44"/>
      <c r="I600" s="44"/>
      <c r="J600" s="44"/>
      <c r="K600" s="43"/>
      <c r="L600" s="44"/>
      <c r="M600" s="42"/>
      <c r="N600" s="42"/>
      <c r="O600" s="42"/>
      <c r="P600" s="42"/>
    </row>
    <row r="601" spans="1:16">
      <c r="A601" s="42" t="s">
        <v>93</v>
      </c>
      <c r="B601" s="42"/>
      <c r="C601" s="44"/>
      <c r="D601" s="44"/>
      <c r="E601" s="44"/>
      <c r="F601" s="44"/>
      <c r="G601" s="44"/>
      <c r="H601" s="44"/>
      <c r="I601" s="44"/>
      <c r="J601" s="44"/>
      <c r="K601" s="43"/>
      <c r="L601" s="44"/>
      <c r="M601" s="42"/>
      <c r="N601" s="42"/>
      <c r="O601" s="42"/>
      <c r="P601" s="42"/>
    </row>
    <row r="602" spans="1:16">
      <c r="A602" s="42" t="s">
        <v>94</v>
      </c>
      <c r="B602" s="42">
        <f>ต.หาดเสี้ยว!B79</f>
        <v>0</v>
      </c>
      <c r="C602" s="42">
        <f>ต.หาดเสี้ยว!C79</f>
        <v>0</v>
      </c>
      <c r="D602" s="42">
        <f>ต.หาดเสี้ยว!D79</f>
        <v>0</v>
      </c>
      <c r="E602" s="42">
        <f>ต.หาดเสี้ยว!E79</f>
        <v>0</v>
      </c>
      <c r="F602" s="42">
        <f>ต.หาดเสี้ยว!F79</f>
        <v>0</v>
      </c>
      <c r="G602" s="42">
        <f>ต.หาดเสี้ยว!G79</f>
        <v>0</v>
      </c>
      <c r="H602" s="42">
        <f>ต.หาดเสี้ยว!H79</f>
        <v>0</v>
      </c>
      <c r="I602" s="42">
        <f>ต.หาดเสี้ยว!I79</f>
        <v>0</v>
      </c>
      <c r="J602" s="42">
        <f>ต.หาดเสี้ยว!J79</f>
        <v>0</v>
      </c>
      <c r="K602" s="45">
        <f>ต.หาดเสี้ยว!K79</f>
        <v>0</v>
      </c>
      <c r="L602" s="42">
        <f>ต.หาดเสี้ยว!L79</f>
        <v>0</v>
      </c>
      <c r="M602" s="42">
        <f>ต.หาดเสี้ยว!M79</f>
        <v>0</v>
      </c>
      <c r="N602" s="42">
        <f>ต.หาดเสี้ยว!N79</f>
        <v>0</v>
      </c>
      <c r="O602" s="42" t="e">
        <f>ต.หาดเสี้ยว!O79</f>
        <v>#DIV/0!</v>
      </c>
      <c r="P602" s="42">
        <f>ต.หาดเสี้ยว!P79</f>
        <v>0</v>
      </c>
    </row>
    <row r="603" spans="1:16">
      <c r="A603" s="42" t="s">
        <v>95</v>
      </c>
      <c r="B603" s="42"/>
      <c r="C603" s="44"/>
      <c r="D603" s="44"/>
      <c r="E603" s="44"/>
      <c r="F603" s="44"/>
      <c r="G603" s="44"/>
      <c r="H603" s="44"/>
      <c r="I603" s="44"/>
      <c r="J603" s="44"/>
      <c r="K603" s="43"/>
      <c r="L603" s="44"/>
      <c r="M603" s="42"/>
      <c r="N603" s="42"/>
      <c r="O603" s="42"/>
      <c r="P603" s="42"/>
    </row>
    <row r="604" spans="1:16">
      <c r="A604" s="42" t="s">
        <v>96</v>
      </c>
      <c r="B604" s="42">
        <f>ต.หนองอ้อ!B274</f>
        <v>1</v>
      </c>
      <c r="C604" s="42">
        <f>ต.หนองอ้อ!C274</f>
        <v>2</v>
      </c>
      <c r="D604" s="42">
        <f>ต.หนองอ้อ!D274</f>
        <v>0</v>
      </c>
      <c r="E604" s="42">
        <f>ต.หนองอ้อ!E274</f>
        <v>0</v>
      </c>
      <c r="F604" s="42">
        <f>ต.หนองอ้อ!F274</f>
        <v>2</v>
      </c>
      <c r="G604" s="42">
        <f>ต.หนองอ้อ!G274</f>
        <v>0</v>
      </c>
      <c r="H604" s="42">
        <f>ต.หนองอ้อ!H274</f>
        <v>0</v>
      </c>
      <c r="I604" s="42">
        <f>ต.หนองอ้อ!I274</f>
        <v>0</v>
      </c>
      <c r="J604" s="42">
        <f>ต.หนองอ้อ!J274</f>
        <v>0</v>
      </c>
      <c r="K604" s="42">
        <f>ต.หนองอ้อ!K274</f>
        <v>2</v>
      </c>
      <c r="L604" s="42">
        <f>ต.หนองอ้อ!L274</f>
        <v>0</v>
      </c>
      <c r="M604" s="42" t="str">
        <f>ต.หนองอ้อ!M274</f>
        <v>ผลสด</v>
      </c>
      <c r="N604" s="42">
        <f>ต.หนองอ้อ!N274</f>
        <v>0</v>
      </c>
      <c r="O604" s="42">
        <f>ต.หนองอ้อ!O274</f>
        <v>0</v>
      </c>
      <c r="P604" s="42">
        <f>ต.หนองอ้อ!P274</f>
        <v>0</v>
      </c>
    </row>
    <row r="605" spans="1:16">
      <c r="A605" s="42" t="s">
        <v>97</v>
      </c>
      <c r="B605" s="42" t="s">
        <v>127</v>
      </c>
      <c r="C605" s="44"/>
      <c r="D605" s="44"/>
      <c r="E605" s="44"/>
      <c r="F605" s="44"/>
      <c r="G605" s="44"/>
      <c r="H605" s="44"/>
      <c r="I605" s="44"/>
      <c r="J605" s="44"/>
      <c r="K605" s="43"/>
      <c r="L605" s="44"/>
      <c r="M605" s="42"/>
      <c r="N605" s="42"/>
      <c r="O605" s="42"/>
      <c r="P605" s="42"/>
    </row>
    <row r="606" spans="1:16">
      <c r="A606" s="42" t="s">
        <v>98</v>
      </c>
      <c r="B606" s="42"/>
      <c r="C606" s="44"/>
      <c r="D606" s="44"/>
      <c r="E606" s="44"/>
      <c r="F606" s="44"/>
      <c r="G606" s="44"/>
      <c r="H606" s="44"/>
      <c r="I606" s="44"/>
      <c r="J606" s="44"/>
      <c r="K606" s="43"/>
      <c r="L606" s="44"/>
      <c r="M606" s="42"/>
      <c r="N606" s="42"/>
      <c r="O606" s="42"/>
      <c r="P606" s="42"/>
    </row>
    <row r="607" spans="1:16">
      <c r="A607" s="42" t="s">
        <v>99</v>
      </c>
      <c r="B607" s="42"/>
      <c r="C607" s="44"/>
      <c r="D607" s="44"/>
      <c r="E607" s="44"/>
      <c r="F607" s="44"/>
      <c r="G607" s="44"/>
      <c r="H607" s="44"/>
      <c r="I607" s="44"/>
      <c r="J607" s="44"/>
      <c r="K607" s="43"/>
      <c r="L607" s="44"/>
      <c r="M607" s="42"/>
      <c r="N607" s="44"/>
      <c r="O607" s="44"/>
      <c r="P607" s="44"/>
    </row>
    <row r="608" spans="1:16">
      <c r="A608" s="42" t="s">
        <v>100</v>
      </c>
      <c r="B608" s="42"/>
      <c r="C608" s="44"/>
      <c r="D608" s="44"/>
      <c r="E608" s="44"/>
      <c r="F608" s="44"/>
      <c r="G608" s="44"/>
      <c r="H608" s="44"/>
      <c r="I608" s="44"/>
      <c r="J608" s="44"/>
      <c r="K608" s="43"/>
      <c r="L608" s="44"/>
      <c r="M608" s="42"/>
      <c r="N608" s="44"/>
      <c r="O608" s="44"/>
      <c r="P608" s="44"/>
    </row>
    <row r="609" spans="1:16">
      <c r="A609" s="42" t="s">
        <v>101</v>
      </c>
      <c r="B609" s="42"/>
      <c r="C609" s="44"/>
      <c r="D609" s="44"/>
      <c r="E609" s="44"/>
      <c r="F609" s="44"/>
      <c r="G609" s="44"/>
      <c r="H609" s="44"/>
      <c r="I609" s="44"/>
      <c r="J609" s="44"/>
      <c r="K609" s="43"/>
      <c r="L609" s="44"/>
      <c r="M609" s="42"/>
      <c r="N609" s="44"/>
      <c r="O609" s="44"/>
      <c r="P609" s="44"/>
    </row>
    <row r="610" spans="1:16">
      <c r="A610" s="50" t="s">
        <v>23</v>
      </c>
      <c r="B610" s="51">
        <f t="shared" ref="B610:P610" si="27">SUM(B602:B609)</f>
        <v>1</v>
      </c>
      <c r="C610" s="52">
        <f t="shared" si="27"/>
        <v>2</v>
      </c>
      <c r="D610" s="52">
        <f t="shared" si="27"/>
        <v>0</v>
      </c>
      <c r="E610" s="52">
        <f t="shared" si="27"/>
        <v>0</v>
      </c>
      <c r="F610" s="52">
        <f t="shared" si="27"/>
        <v>2</v>
      </c>
      <c r="G610" s="52">
        <f t="shared" si="27"/>
        <v>0</v>
      </c>
      <c r="H610" s="52">
        <f t="shared" si="27"/>
        <v>0</v>
      </c>
      <c r="I610" s="52">
        <f t="shared" si="27"/>
        <v>0</v>
      </c>
      <c r="J610" s="52">
        <f t="shared" si="27"/>
        <v>0</v>
      </c>
      <c r="K610" s="53">
        <f t="shared" si="27"/>
        <v>2</v>
      </c>
      <c r="L610" s="52">
        <f t="shared" si="27"/>
        <v>0</v>
      </c>
      <c r="M610" s="51" t="s">
        <v>82</v>
      </c>
      <c r="N610" s="52">
        <f t="shared" si="27"/>
        <v>0</v>
      </c>
      <c r="O610" s="52" t="e">
        <f t="shared" si="27"/>
        <v>#DIV/0!</v>
      </c>
      <c r="P610" s="52">
        <f t="shared" si="27"/>
        <v>0</v>
      </c>
    </row>
    <row r="611" spans="1:16">
      <c r="A611" s="161" t="s">
        <v>118</v>
      </c>
      <c r="B611" s="161"/>
      <c r="C611" s="161"/>
      <c r="D611" s="161"/>
      <c r="E611" s="161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</row>
    <row r="612" spans="1:16">
      <c r="A612" s="162" t="str">
        <f>A2</f>
        <v xml:space="preserve"> ประจำเดือน มีนาคม 2569</v>
      </c>
      <c r="B612" s="162"/>
      <c r="C612" s="162"/>
      <c r="D612" s="162"/>
      <c r="E612" s="162"/>
      <c r="F612" s="162"/>
      <c r="G612" s="162"/>
      <c r="H612" s="162"/>
      <c r="I612" s="162"/>
      <c r="J612" s="162"/>
      <c r="K612" s="162"/>
      <c r="L612" s="162"/>
      <c r="M612" s="162"/>
      <c r="N612" s="162"/>
      <c r="O612" s="162"/>
      <c r="P612" s="162"/>
    </row>
    <row r="613" spans="1:16">
      <c r="A613" s="161" t="s">
        <v>90</v>
      </c>
      <c r="B613" s="161"/>
      <c r="C613" s="161"/>
      <c r="D613" s="161"/>
      <c r="E613" s="161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</row>
    <row r="614" spans="1:16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41"/>
      <c r="L614" s="39"/>
      <c r="M614" s="39"/>
      <c r="N614" s="39"/>
      <c r="O614" s="39"/>
      <c r="P614" s="39"/>
    </row>
    <row r="615" spans="1:16">
      <c r="A615" s="183" t="s">
        <v>19</v>
      </c>
      <c r="B615" s="184" t="s">
        <v>20</v>
      </c>
      <c r="C615" s="185" t="s">
        <v>40</v>
      </c>
      <c r="D615" s="186"/>
      <c r="E615" s="186"/>
      <c r="F615" s="187"/>
      <c r="G615" s="185" t="s">
        <v>41</v>
      </c>
      <c r="H615" s="186"/>
      <c r="I615" s="186"/>
      <c r="J615" s="187"/>
      <c r="K615" s="188" t="s">
        <v>42</v>
      </c>
      <c r="L615" s="191" t="s">
        <v>43</v>
      </c>
      <c r="M615" s="194" t="s">
        <v>44</v>
      </c>
      <c r="N615" s="191" t="s">
        <v>45</v>
      </c>
      <c r="O615" s="191" t="s">
        <v>46</v>
      </c>
      <c r="P615" s="197" t="s">
        <v>21</v>
      </c>
    </row>
    <row r="616" spans="1:16">
      <c r="A616" s="183"/>
      <c r="B616" s="184"/>
      <c r="C616" s="191" t="s">
        <v>47</v>
      </c>
      <c r="D616" s="191" t="s">
        <v>48</v>
      </c>
      <c r="E616" s="191" t="s">
        <v>49</v>
      </c>
      <c r="F616" s="191" t="s">
        <v>50</v>
      </c>
      <c r="G616" s="191" t="s">
        <v>51</v>
      </c>
      <c r="H616" s="191" t="s">
        <v>52</v>
      </c>
      <c r="I616" s="191" t="s">
        <v>49</v>
      </c>
      <c r="J616" s="191" t="s">
        <v>53</v>
      </c>
      <c r="K616" s="189"/>
      <c r="L616" s="192"/>
      <c r="M616" s="195"/>
      <c r="N616" s="192"/>
      <c r="O616" s="192"/>
      <c r="P616" s="198"/>
    </row>
    <row r="617" spans="1:16">
      <c r="A617" s="183"/>
      <c r="B617" s="184"/>
      <c r="C617" s="192"/>
      <c r="D617" s="192"/>
      <c r="E617" s="192"/>
      <c r="F617" s="192"/>
      <c r="G617" s="192"/>
      <c r="H617" s="192"/>
      <c r="I617" s="192"/>
      <c r="J617" s="192"/>
      <c r="K617" s="189"/>
      <c r="L617" s="192"/>
      <c r="M617" s="195"/>
      <c r="N617" s="192"/>
      <c r="O617" s="192"/>
      <c r="P617" s="198"/>
    </row>
    <row r="618" spans="1:16">
      <c r="A618" s="183"/>
      <c r="B618" s="184"/>
      <c r="C618" s="193"/>
      <c r="D618" s="193"/>
      <c r="E618" s="193"/>
      <c r="F618" s="193"/>
      <c r="G618" s="193"/>
      <c r="H618" s="193"/>
      <c r="I618" s="193"/>
      <c r="J618" s="193"/>
      <c r="K618" s="190"/>
      <c r="L618" s="193"/>
      <c r="M618" s="196"/>
      <c r="N618" s="193"/>
      <c r="O618" s="193"/>
      <c r="P618" s="199"/>
    </row>
    <row r="619" spans="1:16">
      <c r="A619" s="42" t="s">
        <v>91</v>
      </c>
      <c r="B619" s="42"/>
      <c r="C619" s="44"/>
      <c r="D619" s="44"/>
      <c r="E619" s="44"/>
      <c r="F619" s="44"/>
      <c r="G619" s="44"/>
      <c r="H619" s="44"/>
      <c r="I619" s="44"/>
      <c r="J619" s="44"/>
      <c r="K619" s="43"/>
      <c r="L619" s="44"/>
      <c r="M619" s="42"/>
      <c r="N619" s="44"/>
      <c r="O619" s="44"/>
      <c r="P619" s="44"/>
    </row>
    <row r="620" spans="1:16">
      <c r="A620" s="42" t="s">
        <v>92</v>
      </c>
      <c r="B620" s="42"/>
      <c r="C620" s="44"/>
      <c r="D620" s="44"/>
      <c r="E620" s="44"/>
      <c r="F620" s="44"/>
      <c r="G620" s="44"/>
      <c r="H620" s="44"/>
      <c r="I620" s="44"/>
      <c r="J620" s="44"/>
      <c r="K620" s="43"/>
      <c r="L620" s="44"/>
      <c r="M620" s="42"/>
      <c r="N620" s="42"/>
      <c r="O620" s="42"/>
      <c r="P620" s="42"/>
    </row>
    <row r="621" spans="1:16">
      <c r="A621" s="42" t="s">
        <v>93</v>
      </c>
      <c r="B621" s="42"/>
      <c r="C621" s="44"/>
      <c r="D621" s="44"/>
      <c r="E621" s="44"/>
      <c r="F621" s="44"/>
      <c r="G621" s="44"/>
      <c r="H621" s="44"/>
      <c r="I621" s="44"/>
      <c r="J621" s="44"/>
      <c r="K621" s="43"/>
      <c r="L621" s="44"/>
      <c r="M621" s="42"/>
      <c r="N621" s="42"/>
      <c r="O621" s="42"/>
      <c r="P621" s="42"/>
    </row>
    <row r="622" spans="1:16">
      <c r="A622" s="42" t="s">
        <v>94</v>
      </c>
      <c r="B622" s="42"/>
      <c r="C622" s="44"/>
      <c r="D622" s="44"/>
      <c r="E622" s="44"/>
      <c r="F622" s="44"/>
      <c r="G622" s="44"/>
      <c r="H622" s="44"/>
      <c r="I622" s="44"/>
      <c r="J622" s="44"/>
      <c r="K622" s="43"/>
      <c r="L622" s="44"/>
      <c r="M622" s="42"/>
      <c r="N622" s="42"/>
      <c r="O622" s="42"/>
      <c r="P622" s="42"/>
    </row>
    <row r="623" spans="1:16">
      <c r="A623" s="42" t="s">
        <v>95</v>
      </c>
      <c r="B623" s="42"/>
      <c r="C623" s="44"/>
      <c r="D623" s="44"/>
      <c r="E623" s="44"/>
      <c r="F623" s="44"/>
      <c r="G623" s="44"/>
      <c r="H623" s="44"/>
      <c r="I623" s="44"/>
      <c r="J623" s="44"/>
      <c r="K623" s="43"/>
      <c r="L623" s="44"/>
      <c r="M623" s="42"/>
      <c r="N623" s="42"/>
      <c r="O623" s="42"/>
      <c r="P623" s="42"/>
    </row>
    <row r="624" spans="1:16">
      <c r="A624" s="42" t="s">
        <v>96</v>
      </c>
      <c r="B624" s="42"/>
      <c r="C624" s="44"/>
      <c r="D624" s="44"/>
      <c r="E624" s="44"/>
      <c r="F624" s="44"/>
      <c r="G624" s="44"/>
      <c r="H624" s="44"/>
      <c r="I624" s="44"/>
      <c r="J624" s="44"/>
      <c r="K624" s="43"/>
      <c r="L624" s="44"/>
      <c r="M624" s="42"/>
      <c r="N624" s="42"/>
      <c r="O624" s="42"/>
      <c r="P624" s="42"/>
    </row>
    <row r="625" spans="1:16">
      <c r="A625" s="42" t="s">
        <v>97</v>
      </c>
      <c r="B625" s="42"/>
      <c r="C625" s="44"/>
      <c r="D625" s="44"/>
      <c r="E625" s="44"/>
      <c r="F625" s="44"/>
      <c r="G625" s="44"/>
      <c r="H625" s="44"/>
      <c r="I625" s="44"/>
      <c r="J625" s="44"/>
      <c r="K625" s="43"/>
      <c r="L625" s="44"/>
      <c r="M625" s="42"/>
      <c r="N625" s="42"/>
      <c r="O625" s="42"/>
      <c r="P625" s="42"/>
    </row>
    <row r="626" spans="1:16">
      <c r="A626" s="42" t="s">
        <v>98</v>
      </c>
      <c r="B626" s="42"/>
      <c r="C626" s="44"/>
      <c r="D626" s="44"/>
      <c r="E626" s="44"/>
      <c r="F626" s="44"/>
      <c r="G626" s="44"/>
      <c r="H626" s="44"/>
      <c r="I626" s="44"/>
      <c r="J626" s="44"/>
      <c r="K626" s="43"/>
      <c r="L626" s="44"/>
      <c r="M626" s="42"/>
      <c r="N626" s="42"/>
      <c r="O626" s="42"/>
      <c r="P626" s="42"/>
    </row>
    <row r="627" spans="1:16">
      <c r="A627" s="42" t="s">
        <v>99</v>
      </c>
      <c r="B627" s="42"/>
      <c r="C627" s="44"/>
      <c r="D627" s="44"/>
      <c r="E627" s="44"/>
      <c r="F627" s="44"/>
      <c r="G627" s="44"/>
      <c r="H627" s="44"/>
      <c r="I627" s="44"/>
      <c r="J627" s="44"/>
      <c r="K627" s="43"/>
      <c r="L627" s="44"/>
      <c r="M627" s="42"/>
      <c r="N627" s="44"/>
      <c r="O627" s="44"/>
      <c r="P627" s="44"/>
    </row>
    <row r="628" spans="1:16">
      <c r="A628" s="42" t="s">
        <v>100</v>
      </c>
      <c r="B628" s="42"/>
      <c r="C628" s="44"/>
      <c r="D628" s="44"/>
      <c r="E628" s="44"/>
      <c r="F628" s="44"/>
      <c r="G628" s="44"/>
      <c r="H628" s="44"/>
      <c r="I628" s="44"/>
      <c r="J628" s="44"/>
      <c r="K628" s="43"/>
      <c r="L628" s="44"/>
      <c r="M628" s="42"/>
      <c r="N628" s="44"/>
      <c r="O628" s="44"/>
      <c r="P628" s="44"/>
    </row>
    <row r="629" spans="1:16">
      <c r="A629" s="42" t="s">
        <v>101</v>
      </c>
      <c r="B629" s="42">
        <f>ต.สารจิตร!B235</f>
        <v>0</v>
      </c>
      <c r="C629" s="42">
        <f>ต.สารจิตร!C235</f>
        <v>0</v>
      </c>
      <c r="D629" s="42">
        <f>ต.สารจิตร!D235</f>
        <v>0</v>
      </c>
      <c r="E629" s="42">
        <f>ต.สารจิตร!E235</f>
        <v>0</v>
      </c>
      <c r="F629" s="42">
        <f>ต.สารจิตร!F235</f>
        <v>0</v>
      </c>
      <c r="G629" s="42">
        <f>ต.สารจิตร!G235</f>
        <v>0</v>
      </c>
      <c r="H629" s="42">
        <f>ต.สารจิตร!H235</f>
        <v>0</v>
      </c>
      <c r="I629" s="42">
        <f>ต.สารจิตร!I235</f>
        <v>0</v>
      </c>
      <c r="J629" s="42">
        <f>ต.สารจิตร!J235</f>
        <v>0</v>
      </c>
      <c r="K629" s="43">
        <f>ต.สารจิตร!K235</f>
        <v>0</v>
      </c>
      <c r="L629" s="42">
        <f>ต.สารจิตร!L235</f>
        <v>0</v>
      </c>
      <c r="M629" s="42" t="str">
        <f>ต.สารจิตร!M235</f>
        <v>ผลสด</v>
      </c>
      <c r="N629" s="42">
        <f>ต.สารจิตร!N235</f>
        <v>0</v>
      </c>
      <c r="O629" s="42" t="e">
        <f>ต.สารจิตร!O235</f>
        <v>#DIV/0!</v>
      </c>
      <c r="P629" s="42">
        <f>ต.สารจิตร!P235</f>
        <v>0</v>
      </c>
    </row>
    <row r="630" spans="1:16">
      <c r="A630" s="50" t="s">
        <v>23</v>
      </c>
      <c r="B630" s="51">
        <f t="shared" ref="B630:L630" si="28">SUM(B629)</f>
        <v>0</v>
      </c>
      <c r="C630" s="52">
        <f t="shared" si="28"/>
        <v>0</v>
      </c>
      <c r="D630" s="52">
        <f t="shared" si="28"/>
        <v>0</v>
      </c>
      <c r="E630" s="52">
        <f t="shared" si="28"/>
        <v>0</v>
      </c>
      <c r="F630" s="52">
        <f t="shared" si="28"/>
        <v>0</v>
      </c>
      <c r="G630" s="52">
        <f t="shared" si="28"/>
        <v>0</v>
      </c>
      <c r="H630" s="52">
        <f t="shared" si="28"/>
        <v>0</v>
      </c>
      <c r="I630" s="52">
        <f t="shared" si="28"/>
        <v>0</v>
      </c>
      <c r="J630" s="52">
        <f t="shared" si="28"/>
        <v>0</v>
      </c>
      <c r="K630" s="53">
        <f t="shared" si="28"/>
        <v>0</v>
      </c>
      <c r="L630" s="52">
        <f t="shared" si="28"/>
        <v>0</v>
      </c>
      <c r="M630" s="51" t="s">
        <v>82</v>
      </c>
      <c r="N630" s="52">
        <f>SUM(N629)</f>
        <v>0</v>
      </c>
      <c r="O630" s="52" t="e">
        <f>SUM(O629)</f>
        <v>#DIV/0!</v>
      </c>
      <c r="P630" s="52">
        <f>SUM(P629)</f>
        <v>0</v>
      </c>
    </row>
    <row r="631" spans="1:16" s="3" customFormat="1">
      <c r="A631" s="66"/>
      <c r="B631" s="67"/>
      <c r="C631" s="68"/>
      <c r="D631" s="68"/>
      <c r="E631" s="68"/>
      <c r="F631" s="68"/>
      <c r="G631" s="68"/>
      <c r="H631" s="68"/>
      <c r="I631" s="68"/>
      <c r="J631" s="68"/>
      <c r="K631" s="69"/>
      <c r="L631" s="68"/>
      <c r="M631" s="67"/>
      <c r="N631" s="68"/>
      <c r="O631" s="68"/>
      <c r="P631" s="68"/>
    </row>
    <row r="632" spans="1:16" s="3" customFormat="1">
      <c r="A632" s="66"/>
      <c r="B632" s="67"/>
      <c r="C632" s="68"/>
      <c r="D632" s="68"/>
      <c r="E632" s="68"/>
      <c r="F632" s="68"/>
      <c r="G632" s="68"/>
      <c r="H632" s="68"/>
      <c r="I632" s="68"/>
      <c r="J632" s="68"/>
      <c r="K632" s="69"/>
      <c r="L632" s="68"/>
      <c r="M632" s="67"/>
      <c r="N632" s="68"/>
      <c r="O632" s="68"/>
      <c r="P632" s="68"/>
    </row>
    <row r="633" spans="1:16">
      <c r="A633" s="161" t="s">
        <v>118</v>
      </c>
      <c r="B633" s="161"/>
      <c r="C633" s="161"/>
      <c r="D633" s="161"/>
      <c r="E633" s="161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</row>
    <row r="634" spans="1:16">
      <c r="A634" s="162" t="str">
        <f>A2</f>
        <v xml:space="preserve"> ประจำเดือน มีนาคม 2569</v>
      </c>
      <c r="B634" s="162"/>
      <c r="C634" s="162"/>
      <c r="D634" s="162"/>
      <c r="E634" s="162"/>
      <c r="F634" s="162"/>
      <c r="G634" s="162"/>
      <c r="H634" s="162"/>
      <c r="I634" s="162"/>
      <c r="J634" s="162"/>
      <c r="K634" s="162"/>
      <c r="L634" s="162"/>
      <c r="M634" s="162"/>
      <c r="N634" s="162"/>
      <c r="O634" s="162"/>
      <c r="P634" s="162"/>
    </row>
    <row r="635" spans="1:16">
      <c r="A635" s="161" t="s">
        <v>90</v>
      </c>
      <c r="B635" s="161"/>
      <c r="C635" s="161"/>
      <c r="D635" s="161"/>
      <c r="E635" s="161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</row>
    <row r="636" spans="1:16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41"/>
      <c r="L636" s="39"/>
      <c r="M636" s="39"/>
      <c r="N636" s="39"/>
      <c r="O636" s="39"/>
      <c r="P636" s="39"/>
    </row>
    <row r="637" spans="1:16">
      <c r="A637" s="183" t="s">
        <v>86</v>
      </c>
      <c r="B637" s="184" t="s">
        <v>20</v>
      </c>
      <c r="C637" s="185" t="s">
        <v>40</v>
      </c>
      <c r="D637" s="186"/>
      <c r="E637" s="186"/>
      <c r="F637" s="187"/>
      <c r="G637" s="185" t="s">
        <v>41</v>
      </c>
      <c r="H637" s="186"/>
      <c r="I637" s="186"/>
      <c r="J637" s="187"/>
      <c r="K637" s="188" t="s">
        <v>42</v>
      </c>
      <c r="L637" s="191" t="s">
        <v>43</v>
      </c>
      <c r="M637" s="194" t="s">
        <v>44</v>
      </c>
      <c r="N637" s="191" t="s">
        <v>45</v>
      </c>
      <c r="O637" s="191" t="s">
        <v>46</v>
      </c>
      <c r="P637" s="197" t="s">
        <v>21</v>
      </c>
    </row>
    <row r="638" spans="1:16">
      <c r="A638" s="183"/>
      <c r="B638" s="184"/>
      <c r="C638" s="191" t="s">
        <v>47</v>
      </c>
      <c r="D638" s="191" t="s">
        <v>48</v>
      </c>
      <c r="E638" s="191" t="s">
        <v>49</v>
      </c>
      <c r="F638" s="191" t="s">
        <v>50</v>
      </c>
      <c r="G638" s="191" t="s">
        <v>51</v>
      </c>
      <c r="H638" s="191" t="s">
        <v>52</v>
      </c>
      <c r="I638" s="191" t="s">
        <v>49</v>
      </c>
      <c r="J638" s="191" t="s">
        <v>53</v>
      </c>
      <c r="K638" s="189"/>
      <c r="L638" s="192"/>
      <c r="M638" s="195"/>
      <c r="N638" s="192"/>
      <c r="O638" s="192"/>
      <c r="P638" s="198"/>
    </row>
    <row r="639" spans="1:16">
      <c r="A639" s="183"/>
      <c r="B639" s="184"/>
      <c r="C639" s="192"/>
      <c r="D639" s="192"/>
      <c r="E639" s="192"/>
      <c r="F639" s="192"/>
      <c r="G639" s="192"/>
      <c r="H639" s="192"/>
      <c r="I639" s="192"/>
      <c r="J639" s="192"/>
      <c r="K639" s="189"/>
      <c r="L639" s="192"/>
      <c r="M639" s="195"/>
      <c r="N639" s="192"/>
      <c r="O639" s="192"/>
      <c r="P639" s="198"/>
    </row>
    <row r="640" spans="1:16">
      <c r="A640" s="183"/>
      <c r="B640" s="184"/>
      <c r="C640" s="193"/>
      <c r="D640" s="193"/>
      <c r="E640" s="193"/>
      <c r="F640" s="193"/>
      <c r="G640" s="193"/>
      <c r="H640" s="193"/>
      <c r="I640" s="193"/>
      <c r="J640" s="193"/>
      <c r="K640" s="190"/>
      <c r="L640" s="193"/>
      <c r="M640" s="196"/>
      <c r="N640" s="193"/>
      <c r="O640" s="193"/>
      <c r="P640" s="199"/>
    </row>
    <row r="641" spans="1:16">
      <c r="A641" s="42" t="s">
        <v>91</v>
      </c>
      <c r="B641" s="42">
        <f>ต.แม่สิน!B592</f>
        <v>0</v>
      </c>
      <c r="C641" s="42">
        <f>ต.แม่สิน!C592</f>
        <v>0</v>
      </c>
      <c r="D641" s="42">
        <f>ต.แม่สิน!D592</f>
        <v>0</v>
      </c>
      <c r="E641" s="42">
        <f>ต.แม่สิน!E592</f>
        <v>0</v>
      </c>
      <c r="F641" s="42">
        <f>ต.แม่สิน!F592</f>
        <v>0</v>
      </c>
      <c r="G641" s="42">
        <f>ต.แม่สิน!G592</f>
        <v>0</v>
      </c>
      <c r="H641" s="42">
        <f>ต.แม่สิน!H592</f>
        <v>0</v>
      </c>
      <c r="I641" s="42">
        <f>ต.แม่สิน!I592</f>
        <v>0</v>
      </c>
      <c r="J641" s="42">
        <f>ต.แม่สิน!J592</f>
        <v>0</v>
      </c>
      <c r="K641" s="43">
        <f>ต.แม่สิน!K592</f>
        <v>0</v>
      </c>
      <c r="L641" s="42">
        <f>ต.แม่สิน!L592</f>
        <v>0</v>
      </c>
      <c r="M641" s="42">
        <f>ต.แม่สิน!M592</f>
        <v>0</v>
      </c>
      <c r="N641" s="44">
        <f>ต.แม่สิน!N592</f>
        <v>0</v>
      </c>
      <c r="O641" s="44" t="e">
        <f>ต.แม่สิน!O592</f>
        <v>#DIV/0!</v>
      </c>
      <c r="P641" s="44">
        <f>ต.แม่สิน!P592</f>
        <v>0</v>
      </c>
    </row>
    <row r="642" spans="1:16">
      <c r="A642" s="42" t="s">
        <v>92</v>
      </c>
      <c r="B642" s="42"/>
      <c r="C642" s="44"/>
      <c r="D642" s="44"/>
      <c r="E642" s="44"/>
      <c r="F642" s="44"/>
      <c r="G642" s="44"/>
      <c r="H642" s="44"/>
      <c r="I642" s="44"/>
      <c r="J642" s="44"/>
      <c r="K642" s="43"/>
      <c r="L642" s="44"/>
      <c r="M642" s="42"/>
      <c r="N642" s="44"/>
      <c r="O642" s="44"/>
      <c r="P642" s="44"/>
    </row>
    <row r="643" spans="1:16">
      <c r="A643" s="42" t="s">
        <v>93</v>
      </c>
      <c r="B643" s="42">
        <f>ต.ป่างิ้ว!B272</f>
        <v>0</v>
      </c>
      <c r="C643" s="42">
        <f>ต.ป่างิ้ว!C272</f>
        <v>0</v>
      </c>
      <c r="D643" s="42">
        <f>ต.ป่างิ้ว!D272</f>
        <v>0</v>
      </c>
      <c r="E643" s="42">
        <f>ต.ป่างิ้ว!E272</f>
        <v>0</v>
      </c>
      <c r="F643" s="42">
        <f>ต.ป่างิ้ว!F272</f>
        <v>0</v>
      </c>
      <c r="G643" s="42">
        <f>ต.ป่างิ้ว!G272</f>
        <v>0</v>
      </c>
      <c r="H643" s="42">
        <f>ต.ป่างิ้ว!H272</f>
        <v>0</v>
      </c>
      <c r="I643" s="42">
        <f>ต.ป่างิ้ว!I272</f>
        <v>0</v>
      </c>
      <c r="J643" s="42">
        <f>ต.ป่างิ้ว!J272</f>
        <v>0</v>
      </c>
      <c r="K643" s="43">
        <f>ต.ป่างิ้ว!K272</f>
        <v>0</v>
      </c>
      <c r="L643" s="42">
        <f>ต.ป่างิ้ว!L272</f>
        <v>0</v>
      </c>
      <c r="M643" s="42">
        <f>ต.ป่างิ้ว!M272</f>
        <v>0</v>
      </c>
      <c r="N643" s="44">
        <f>ต.ป่างิ้ว!N272</f>
        <v>0</v>
      </c>
      <c r="O643" s="44" t="e">
        <f>ต.ป่างิ้ว!O272</f>
        <v>#DIV/0!</v>
      </c>
      <c r="P643" s="44">
        <f>ต.ป่างิ้ว!P272</f>
        <v>0</v>
      </c>
    </row>
    <row r="644" spans="1:16">
      <c r="A644" s="42" t="s">
        <v>94</v>
      </c>
      <c r="B644" s="42"/>
      <c r="C644" s="44"/>
      <c r="D644" s="44"/>
      <c r="E644" s="44"/>
      <c r="F644" s="44"/>
      <c r="G644" s="44"/>
      <c r="H644" s="44"/>
      <c r="I644" s="44"/>
      <c r="J644" s="44"/>
      <c r="K644" s="43"/>
      <c r="L644" s="44"/>
      <c r="M644" s="42"/>
      <c r="N644" s="44"/>
      <c r="O644" s="44"/>
      <c r="P644" s="44"/>
    </row>
    <row r="645" spans="1:16">
      <c r="A645" s="47" t="s">
        <v>95</v>
      </c>
      <c r="B645" s="47">
        <f>ต.บ้านตึก!B246</f>
        <v>0</v>
      </c>
      <c r="C645" s="47">
        <f>ต.บ้านตึก!C246</f>
        <v>0</v>
      </c>
      <c r="D645" s="47">
        <f>ต.บ้านตึก!D246</f>
        <v>0</v>
      </c>
      <c r="E645" s="47">
        <f>ต.บ้านตึก!E246</f>
        <v>0</v>
      </c>
      <c r="F645" s="47">
        <f>ต.บ้านตึก!F246</f>
        <v>0</v>
      </c>
      <c r="G645" s="71">
        <f>ต.บ้านตึก!G246</f>
        <v>0</v>
      </c>
      <c r="H645" s="47">
        <f>ต.บ้านตึก!H246</f>
        <v>0</v>
      </c>
      <c r="I645" s="47">
        <f>ต.บ้านตึก!I246</f>
        <v>0</v>
      </c>
      <c r="J645" s="71">
        <f>ต.บ้านตึก!J246</f>
        <v>0</v>
      </c>
      <c r="K645" s="48">
        <f>ต.บ้านตึก!K246</f>
        <v>0</v>
      </c>
      <c r="L645" s="47">
        <f>ต.บ้านตึก!L246</f>
        <v>0</v>
      </c>
      <c r="M645" s="47" t="str">
        <f>ต.บ้านตึก!M246</f>
        <v>ผลสุก</v>
      </c>
      <c r="N645" s="49">
        <f>ต.บ้านตึก!N246</f>
        <v>0</v>
      </c>
      <c r="O645" s="49" t="e">
        <f>ต.บ้านตึก!O246</f>
        <v>#DIV/0!</v>
      </c>
      <c r="P645" s="49">
        <f>ต.บ้านตึก!P246</f>
        <v>0</v>
      </c>
    </row>
    <row r="646" spans="1:16">
      <c r="A646" s="42" t="s">
        <v>96</v>
      </c>
      <c r="B646" s="42"/>
      <c r="C646" s="44"/>
      <c r="D646" s="44"/>
      <c r="E646" s="44"/>
      <c r="F646" s="44"/>
      <c r="G646" s="44"/>
      <c r="H646" s="44"/>
      <c r="I646" s="44"/>
      <c r="J646" s="44"/>
      <c r="K646" s="43"/>
      <c r="L646" s="44"/>
      <c r="M646" s="42"/>
      <c r="N646" s="44"/>
      <c r="O646" s="44"/>
      <c r="P646" s="44"/>
    </row>
    <row r="647" spans="1:16">
      <c r="A647" s="42" t="s">
        <v>97</v>
      </c>
      <c r="B647" s="42">
        <f>ต.ดงคู่!B122</f>
        <v>0</v>
      </c>
      <c r="C647" s="42">
        <f>ต.ดงคู่!C122</f>
        <v>0</v>
      </c>
      <c r="D647" s="42">
        <f>ต.ดงคู่!D122</f>
        <v>0</v>
      </c>
      <c r="E647" s="42">
        <f>ต.ดงคู่!E122</f>
        <v>0</v>
      </c>
      <c r="F647" s="42">
        <f>ต.ดงคู่!F122</f>
        <v>0</v>
      </c>
      <c r="G647" s="42">
        <f>ต.ดงคู่!G122</f>
        <v>0</v>
      </c>
      <c r="H647" s="42">
        <f>ต.ดงคู่!H122</f>
        <v>0</v>
      </c>
      <c r="I647" s="42">
        <f>ต.ดงคู่!I122</f>
        <v>0</v>
      </c>
      <c r="J647" s="42">
        <f>ต.ดงคู่!J122</f>
        <v>0</v>
      </c>
      <c r="K647" s="43">
        <f>ต.ดงคู่!K122</f>
        <v>0</v>
      </c>
      <c r="L647" s="42">
        <f>ต.ดงคู่!L122</f>
        <v>0</v>
      </c>
      <c r="M647" s="42">
        <f>ต.ดงคู่!M122</f>
        <v>0</v>
      </c>
      <c r="N647" s="44">
        <f>ต.ดงคู่!N122</f>
        <v>0</v>
      </c>
      <c r="O647" s="44" t="e">
        <f>ต.ดงคู่!O122</f>
        <v>#DIV/0!</v>
      </c>
      <c r="P647" s="44">
        <f>ต.ดงคู่!P122</f>
        <v>0</v>
      </c>
    </row>
    <row r="648" spans="1:16">
      <c r="A648" s="42" t="s">
        <v>98</v>
      </c>
      <c r="B648" s="42">
        <f>ต.บ้านแก่ง!B287</f>
        <v>0</v>
      </c>
      <c r="C648" s="42">
        <f>ต.บ้านแก่ง!C287</f>
        <v>0</v>
      </c>
      <c r="D648" s="42">
        <f>ต.บ้านแก่ง!D287</f>
        <v>0</v>
      </c>
      <c r="E648" s="42">
        <f>ต.บ้านแก่ง!E287</f>
        <v>0</v>
      </c>
      <c r="F648" s="42">
        <f>ต.บ้านแก่ง!F287</f>
        <v>0</v>
      </c>
      <c r="G648" s="42">
        <f>ต.บ้านแก่ง!G287</f>
        <v>0</v>
      </c>
      <c r="H648" s="42">
        <f>ต.บ้านแก่ง!H287</f>
        <v>0</v>
      </c>
      <c r="I648" s="42">
        <f>ต.บ้านแก่ง!I287</f>
        <v>0</v>
      </c>
      <c r="J648" s="42">
        <f>ต.บ้านแก่ง!J287</f>
        <v>0</v>
      </c>
      <c r="K648" s="43">
        <f>ต.บ้านแก่ง!K287</f>
        <v>0</v>
      </c>
      <c r="L648" s="42">
        <f>ต.บ้านแก่ง!L287</f>
        <v>0</v>
      </c>
      <c r="M648" s="42">
        <f>ต.บ้านแก่ง!M287</f>
        <v>0</v>
      </c>
      <c r="N648" s="44">
        <f>ต.บ้านแก่ง!N287</f>
        <v>0</v>
      </c>
      <c r="O648" s="44" t="e">
        <f>ต.บ้านแก่ง!O287</f>
        <v>#DIV/0!</v>
      </c>
      <c r="P648" s="44">
        <f>ต.บ้านแก่ง!P287</f>
        <v>0</v>
      </c>
    </row>
    <row r="649" spans="1:16">
      <c r="A649" s="42" t="s">
        <v>99</v>
      </c>
      <c r="B649" s="42"/>
      <c r="C649" s="44"/>
      <c r="D649" s="44"/>
      <c r="E649" s="44"/>
      <c r="F649" s="44"/>
      <c r="G649" s="44"/>
      <c r="H649" s="44"/>
      <c r="I649" s="44"/>
      <c r="J649" s="44"/>
      <c r="K649" s="43"/>
      <c r="L649" s="44"/>
      <c r="M649" s="42"/>
      <c r="N649" s="44"/>
      <c r="O649" s="44"/>
      <c r="P649" s="44"/>
    </row>
    <row r="650" spans="1:16">
      <c r="A650" s="42" t="s">
        <v>100</v>
      </c>
      <c r="B650" s="42"/>
      <c r="C650" s="44"/>
      <c r="D650" s="44"/>
      <c r="E650" s="44"/>
      <c r="F650" s="44"/>
      <c r="G650" s="44"/>
      <c r="H650" s="44"/>
      <c r="I650" s="44"/>
      <c r="J650" s="44"/>
      <c r="K650" s="43"/>
      <c r="L650" s="44"/>
      <c r="M650" s="42"/>
      <c r="N650" s="44"/>
      <c r="O650" s="44"/>
      <c r="P650" s="44"/>
    </row>
    <row r="651" spans="1:16">
      <c r="A651" s="42" t="s">
        <v>101</v>
      </c>
      <c r="B651" s="42"/>
      <c r="C651" s="44"/>
      <c r="D651" s="44"/>
      <c r="E651" s="44"/>
      <c r="F651" s="44"/>
      <c r="G651" s="44"/>
      <c r="H651" s="44"/>
      <c r="I651" s="44"/>
      <c r="J651" s="44"/>
      <c r="K651" s="43"/>
      <c r="L651" s="44"/>
      <c r="M651" s="42"/>
      <c r="N651" s="44"/>
      <c r="O651" s="44"/>
      <c r="P651" s="44"/>
    </row>
    <row r="652" spans="1:16">
      <c r="A652" s="50" t="s">
        <v>23</v>
      </c>
      <c r="B652" s="51">
        <f t="shared" ref="B652:P652" si="29">SUM(B641:B651)</f>
        <v>0</v>
      </c>
      <c r="C652" s="52">
        <f t="shared" si="29"/>
        <v>0</v>
      </c>
      <c r="D652" s="52">
        <f t="shared" si="29"/>
        <v>0</v>
      </c>
      <c r="E652" s="52">
        <f t="shared" si="29"/>
        <v>0</v>
      </c>
      <c r="F652" s="52">
        <f t="shared" si="29"/>
        <v>0</v>
      </c>
      <c r="G652" s="52">
        <f t="shared" si="29"/>
        <v>0</v>
      </c>
      <c r="H652" s="52">
        <f t="shared" si="29"/>
        <v>0</v>
      </c>
      <c r="I652" s="52">
        <f t="shared" si="29"/>
        <v>0</v>
      </c>
      <c r="J652" s="52">
        <f t="shared" si="29"/>
        <v>0</v>
      </c>
      <c r="K652" s="53">
        <f t="shared" si="29"/>
        <v>0</v>
      </c>
      <c r="L652" s="52">
        <f t="shared" si="29"/>
        <v>0</v>
      </c>
      <c r="M652" s="51" t="s">
        <v>112</v>
      </c>
      <c r="N652" s="52">
        <f t="shared" si="29"/>
        <v>0</v>
      </c>
      <c r="O652" s="52" t="e">
        <f t="shared" si="29"/>
        <v>#DIV/0!</v>
      </c>
      <c r="P652" s="52">
        <f t="shared" si="29"/>
        <v>0</v>
      </c>
    </row>
    <row r="653" spans="1:16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41"/>
      <c r="L653" s="39"/>
      <c r="M653" s="39"/>
      <c r="N653" s="39"/>
      <c r="O653" s="39"/>
      <c r="P653" s="39"/>
    </row>
    <row r="654" spans="1:16" ht="24.6" customHeight="1">
      <c r="A654" s="161" t="s">
        <v>118</v>
      </c>
      <c r="B654" s="161"/>
      <c r="C654" s="161"/>
      <c r="D654" s="161"/>
      <c r="E654" s="161"/>
      <c r="F654" s="161"/>
      <c r="G654" s="161"/>
      <c r="H654" s="161"/>
      <c r="I654" s="161"/>
      <c r="J654" s="161"/>
      <c r="K654" s="161"/>
      <c r="L654" s="161"/>
      <c r="M654" s="161"/>
      <c r="N654" s="161"/>
      <c r="O654" s="161"/>
      <c r="P654" s="161"/>
    </row>
    <row r="655" spans="1:16" ht="24.6" customHeight="1">
      <c r="A655" s="162" t="str">
        <f>A2</f>
        <v xml:space="preserve"> ประจำเดือน มีนาคม 2569</v>
      </c>
      <c r="B655" s="162"/>
      <c r="C655" s="162"/>
      <c r="D655" s="162"/>
      <c r="E655" s="162"/>
      <c r="F655" s="162"/>
      <c r="G655" s="162"/>
      <c r="H655" s="162"/>
      <c r="I655" s="162"/>
      <c r="J655" s="162"/>
      <c r="K655" s="162"/>
      <c r="L655" s="162"/>
      <c r="M655" s="162"/>
      <c r="N655" s="162"/>
      <c r="O655" s="162"/>
      <c r="P655" s="162"/>
    </row>
    <row r="656" spans="1:16">
      <c r="A656" s="161" t="s">
        <v>90</v>
      </c>
      <c r="B656" s="161"/>
      <c r="C656" s="161"/>
      <c r="D656" s="161"/>
      <c r="E656" s="161"/>
      <c r="F656" s="161"/>
      <c r="G656" s="161"/>
      <c r="H656" s="161"/>
      <c r="I656" s="161"/>
      <c r="J656" s="161"/>
      <c r="K656" s="161"/>
      <c r="L656" s="161"/>
      <c r="M656" s="161"/>
      <c r="N656" s="161"/>
      <c r="O656" s="161"/>
      <c r="P656" s="161"/>
    </row>
    <row r="657" spans="1:16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41"/>
      <c r="L657" s="39"/>
      <c r="M657" s="39"/>
      <c r="N657" s="39"/>
      <c r="O657" s="39"/>
      <c r="P657" s="39"/>
    </row>
    <row r="658" spans="1:16">
      <c r="A658" s="183" t="s">
        <v>105</v>
      </c>
      <c r="B658" s="184" t="s">
        <v>20</v>
      </c>
      <c r="C658" s="185" t="s">
        <v>40</v>
      </c>
      <c r="D658" s="186"/>
      <c r="E658" s="186"/>
      <c r="F658" s="187"/>
      <c r="G658" s="185" t="s">
        <v>41</v>
      </c>
      <c r="H658" s="186"/>
      <c r="I658" s="186"/>
      <c r="J658" s="187"/>
      <c r="K658" s="188" t="s">
        <v>42</v>
      </c>
      <c r="L658" s="191" t="s">
        <v>43</v>
      </c>
      <c r="M658" s="194" t="s">
        <v>44</v>
      </c>
      <c r="N658" s="191" t="s">
        <v>45</v>
      </c>
      <c r="O658" s="191" t="s">
        <v>46</v>
      </c>
      <c r="P658" s="197" t="s">
        <v>21</v>
      </c>
    </row>
    <row r="659" spans="1:16">
      <c r="A659" s="183"/>
      <c r="B659" s="184"/>
      <c r="C659" s="191" t="s">
        <v>47</v>
      </c>
      <c r="D659" s="191" t="s">
        <v>48</v>
      </c>
      <c r="E659" s="191" t="s">
        <v>49</v>
      </c>
      <c r="F659" s="191" t="s">
        <v>50</v>
      </c>
      <c r="G659" s="191" t="s">
        <v>51</v>
      </c>
      <c r="H659" s="191" t="s">
        <v>52</v>
      </c>
      <c r="I659" s="191" t="s">
        <v>49</v>
      </c>
      <c r="J659" s="191" t="s">
        <v>53</v>
      </c>
      <c r="K659" s="189"/>
      <c r="L659" s="192"/>
      <c r="M659" s="195"/>
      <c r="N659" s="192"/>
      <c r="O659" s="192"/>
      <c r="P659" s="198"/>
    </row>
    <row r="660" spans="1:16">
      <c r="A660" s="183"/>
      <c r="B660" s="184"/>
      <c r="C660" s="192"/>
      <c r="D660" s="192"/>
      <c r="E660" s="192"/>
      <c r="F660" s="192"/>
      <c r="G660" s="192"/>
      <c r="H660" s="192"/>
      <c r="I660" s="192"/>
      <c r="J660" s="192"/>
      <c r="K660" s="189"/>
      <c r="L660" s="192"/>
      <c r="M660" s="195"/>
      <c r="N660" s="192"/>
      <c r="O660" s="192"/>
      <c r="P660" s="198"/>
    </row>
    <row r="661" spans="1:16">
      <c r="A661" s="183"/>
      <c r="B661" s="184"/>
      <c r="C661" s="193"/>
      <c r="D661" s="193"/>
      <c r="E661" s="193"/>
      <c r="F661" s="193"/>
      <c r="G661" s="193"/>
      <c r="H661" s="193"/>
      <c r="I661" s="193"/>
      <c r="J661" s="193"/>
      <c r="K661" s="190"/>
      <c r="L661" s="193"/>
      <c r="M661" s="196"/>
      <c r="N661" s="193"/>
      <c r="O661" s="193"/>
      <c r="P661" s="199"/>
    </row>
    <row r="662" spans="1:16">
      <c r="A662" s="42" t="s">
        <v>91</v>
      </c>
      <c r="B662" s="42"/>
      <c r="C662" s="44"/>
      <c r="D662" s="44"/>
      <c r="E662" s="44"/>
      <c r="F662" s="44"/>
      <c r="G662" s="44"/>
      <c r="H662" s="44"/>
      <c r="I662" s="44"/>
      <c r="J662" s="44"/>
      <c r="K662" s="43"/>
      <c r="L662" s="44"/>
      <c r="M662" s="42"/>
      <c r="N662" s="44"/>
      <c r="O662" s="44"/>
      <c r="P662" s="44"/>
    </row>
    <row r="663" spans="1:16">
      <c r="A663" s="42" t="s">
        <v>92</v>
      </c>
      <c r="B663" s="42">
        <f>ต.แม่สำ!B225</f>
        <v>0</v>
      </c>
      <c r="C663" s="42">
        <f>ต.แม่สำ!C225</f>
        <v>0</v>
      </c>
      <c r="D663" s="42">
        <f>ต.แม่สำ!D225</f>
        <v>0</v>
      </c>
      <c r="E663" s="42">
        <f>ต.แม่สำ!E225</f>
        <v>0</v>
      </c>
      <c r="F663" s="42">
        <f>ต.แม่สำ!F225</f>
        <v>0</v>
      </c>
      <c r="G663" s="42">
        <f>ต.แม่สำ!G225</f>
        <v>0</v>
      </c>
      <c r="H663" s="42">
        <f>ต.แม่สำ!H225</f>
        <v>0</v>
      </c>
      <c r="I663" s="42">
        <f>ต.แม่สำ!I225</f>
        <v>0</v>
      </c>
      <c r="J663" s="42">
        <f>ต.แม่สำ!J225</f>
        <v>0</v>
      </c>
      <c r="K663" s="43">
        <f>ต.แม่สำ!K225</f>
        <v>0</v>
      </c>
      <c r="L663" s="42">
        <f>ต.แม่สำ!L225</f>
        <v>0</v>
      </c>
      <c r="M663" s="42">
        <f>ต.แม่สำ!M225</f>
        <v>0</v>
      </c>
      <c r="N663" s="42">
        <f>ต.แม่สำ!N225</f>
        <v>0</v>
      </c>
      <c r="O663" s="42" t="e">
        <f>ต.แม่สำ!O225</f>
        <v>#DIV/0!</v>
      </c>
      <c r="P663" s="42">
        <f>ต.แม่สำ!P225</f>
        <v>0</v>
      </c>
    </row>
    <row r="664" spans="1:16">
      <c r="A664" s="42" t="s">
        <v>93</v>
      </c>
      <c r="B664" s="42"/>
      <c r="C664" s="44"/>
      <c r="D664" s="44"/>
      <c r="E664" s="44"/>
      <c r="F664" s="44"/>
      <c r="G664" s="44"/>
      <c r="H664" s="44"/>
      <c r="I664" s="44"/>
      <c r="J664" s="44"/>
      <c r="K664" s="43"/>
      <c r="L664" s="44"/>
      <c r="M664" s="42"/>
      <c r="N664" s="42"/>
      <c r="O664" s="42"/>
      <c r="P664" s="42"/>
    </row>
    <row r="665" spans="1:16">
      <c r="A665" s="42" t="s">
        <v>94</v>
      </c>
      <c r="B665" s="42"/>
      <c r="C665" s="44"/>
      <c r="D665" s="44"/>
      <c r="E665" s="44"/>
      <c r="F665" s="44"/>
      <c r="G665" s="44"/>
      <c r="H665" s="44"/>
      <c r="I665" s="44"/>
      <c r="J665" s="44"/>
      <c r="K665" s="43"/>
      <c r="L665" s="44"/>
      <c r="M665" s="42"/>
      <c r="N665" s="42"/>
      <c r="O665" s="42"/>
      <c r="P665" s="42"/>
    </row>
    <row r="666" spans="1:16">
      <c r="A666" s="42" t="s">
        <v>95</v>
      </c>
      <c r="B666" s="42"/>
      <c r="C666" s="44"/>
      <c r="D666" s="44"/>
      <c r="E666" s="44"/>
      <c r="F666" s="44"/>
      <c r="G666" s="44"/>
      <c r="H666" s="44"/>
      <c r="I666" s="44"/>
      <c r="J666" s="44"/>
      <c r="K666" s="43"/>
      <c r="L666" s="44"/>
      <c r="M666" s="42"/>
      <c r="N666" s="42"/>
      <c r="O666" s="42"/>
      <c r="P666" s="42"/>
    </row>
    <row r="667" spans="1:16">
      <c r="A667" s="42" t="s">
        <v>96</v>
      </c>
      <c r="B667" s="42"/>
      <c r="C667" s="44"/>
      <c r="D667" s="44"/>
      <c r="E667" s="44"/>
      <c r="F667" s="44"/>
      <c r="G667" s="44"/>
      <c r="H667" s="44"/>
      <c r="I667" s="44"/>
      <c r="J667" s="44"/>
      <c r="K667" s="43"/>
      <c r="L667" s="44"/>
      <c r="M667" s="42"/>
      <c r="N667" s="42"/>
      <c r="O667" s="42"/>
      <c r="P667" s="42"/>
    </row>
    <row r="668" spans="1:16">
      <c r="A668" s="42" t="s">
        <v>97</v>
      </c>
      <c r="B668" s="42"/>
      <c r="C668" s="44"/>
      <c r="D668" s="44"/>
      <c r="E668" s="44"/>
      <c r="F668" s="44"/>
      <c r="G668" s="44"/>
      <c r="H668" s="44"/>
      <c r="I668" s="44"/>
      <c r="J668" s="44"/>
      <c r="K668" s="43"/>
      <c r="L668" s="44"/>
      <c r="M668" s="42"/>
      <c r="N668" s="42"/>
      <c r="O668" s="42"/>
      <c r="P668" s="42"/>
    </row>
    <row r="669" spans="1:16">
      <c r="A669" s="42" t="s">
        <v>98</v>
      </c>
      <c r="B669" s="42"/>
      <c r="C669" s="44"/>
      <c r="D669" s="44"/>
      <c r="E669" s="44"/>
      <c r="F669" s="44"/>
      <c r="G669" s="44"/>
      <c r="H669" s="44"/>
      <c r="I669" s="44"/>
      <c r="J669" s="44"/>
      <c r="K669" s="43"/>
      <c r="L669" s="44"/>
      <c r="M669" s="42"/>
      <c r="N669" s="42"/>
      <c r="O669" s="42"/>
      <c r="P669" s="42"/>
    </row>
    <row r="670" spans="1:16">
      <c r="A670" s="42" t="s">
        <v>99</v>
      </c>
      <c r="B670" s="42">
        <f>ต.ศรีสัชฯ!B100</f>
        <v>0</v>
      </c>
      <c r="C670" s="42">
        <f>ต.ศรีสัชฯ!C100</f>
        <v>0</v>
      </c>
      <c r="D670" s="42">
        <f>ต.ศรีสัชฯ!D100</f>
        <v>0</v>
      </c>
      <c r="E670" s="42">
        <f>ต.ศรีสัชฯ!E100</f>
        <v>0</v>
      </c>
      <c r="F670" s="42">
        <f>ต.ศรีสัชฯ!F100</f>
        <v>0</v>
      </c>
      <c r="G670" s="42">
        <f>ต.ศรีสัชฯ!G100</f>
        <v>0</v>
      </c>
      <c r="H670" s="42">
        <f>ต.ศรีสัชฯ!H100</f>
        <v>0</v>
      </c>
      <c r="I670" s="42">
        <f>ต.ศรีสัชฯ!I100</f>
        <v>0</v>
      </c>
      <c r="J670" s="42">
        <f>ต.ศรีสัชฯ!J100</f>
        <v>0</v>
      </c>
      <c r="K670" s="43">
        <f>ต.ศรีสัชฯ!K100</f>
        <v>0</v>
      </c>
      <c r="L670" s="42">
        <f>ต.ศรีสัชฯ!L100</f>
        <v>0</v>
      </c>
      <c r="M670" s="42">
        <f>ต.ศรีสัชฯ!M100</f>
        <v>0</v>
      </c>
      <c r="N670" s="42">
        <f>ต.ศรีสัชฯ!N100</f>
        <v>0</v>
      </c>
      <c r="O670" s="42" t="e">
        <f>ต.ศรีสัชฯ!O100</f>
        <v>#DIV/0!</v>
      </c>
      <c r="P670" s="42">
        <f>ต.ศรีสัชฯ!P100</f>
        <v>0</v>
      </c>
    </row>
    <row r="671" spans="1:16">
      <c r="A671" s="42" t="s">
        <v>100</v>
      </c>
      <c r="B671" s="42"/>
      <c r="C671" s="44"/>
      <c r="D671" s="44"/>
      <c r="E671" s="44"/>
      <c r="F671" s="44"/>
      <c r="G671" s="44"/>
      <c r="H671" s="44"/>
      <c r="I671" s="44"/>
      <c r="J671" s="44"/>
      <c r="K671" s="43"/>
      <c r="L671" s="44"/>
      <c r="M671" s="42"/>
      <c r="N671" s="44"/>
      <c r="O671" s="44"/>
      <c r="P671" s="44"/>
    </row>
    <row r="672" spans="1:16">
      <c r="A672" s="42" t="s">
        <v>101</v>
      </c>
      <c r="B672" s="42"/>
      <c r="C672" s="44"/>
      <c r="D672" s="44"/>
      <c r="E672" s="44"/>
      <c r="F672" s="44"/>
      <c r="G672" s="44"/>
      <c r="H672" s="44"/>
      <c r="I672" s="44"/>
      <c r="J672" s="44"/>
      <c r="K672" s="43"/>
      <c r="L672" s="44"/>
      <c r="M672" s="42"/>
      <c r="N672" s="44"/>
      <c r="O672" s="44"/>
      <c r="P672" s="44"/>
    </row>
    <row r="673" spans="1:16">
      <c r="A673" s="50" t="s">
        <v>23</v>
      </c>
      <c r="B673" s="51">
        <f t="shared" ref="B673:P673" si="30">SUM(B663:B672)</f>
        <v>0</v>
      </c>
      <c r="C673" s="52">
        <f t="shared" si="30"/>
        <v>0</v>
      </c>
      <c r="D673" s="52">
        <f t="shared" si="30"/>
        <v>0</v>
      </c>
      <c r="E673" s="52">
        <f t="shared" si="30"/>
        <v>0</v>
      </c>
      <c r="F673" s="52">
        <f t="shared" si="30"/>
        <v>0</v>
      </c>
      <c r="G673" s="52">
        <f t="shared" si="30"/>
        <v>0</v>
      </c>
      <c r="H673" s="52">
        <f t="shared" si="30"/>
        <v>0</v>
      </c>
      <c r="I673" s="52">
        <f t="shared" si="30"/>
        <v>0</v>
      </c>
      <c r="J673" s="52">
        <f t="shared" si="30"/>
        <v>0</v>
      </c>
      <c r="K673" s="53">
        <f t="shared" si="30"/>
        <v>0</v>
      </c>
      <c r="L673" s="52">
        <f t="shared" si="30"/>
        <v>0</v>
      </c>
      <c r="M673" s="51">
        <f t="shared" si="30"/>
        <v>0</v>
      </c>
      <c r="N673" s="52">
        <f t="shared" si="30"/>
        <v>0</v>
      </c>
      <c r="O673" s="52" t="e">
        <f t="shared" si="30"/>
        <v>#DIV/0!</v>
      </c>
      <c r="P673" s="52">
        <f t="shared" si="30"/>
        <v>0</v>
      </c>
    </row>
    <row r="674" spans="1:16" s="3" customFormat="1">
      <c r="A674" s="66"/>
      <c r="B674" s="67"/>
      <c r="C674" s="68"/>
      <c r="D674" s="68"/>
      <c r="E674" s="68"/>
      <c r="F674" s="68"/>
      <c r="G674" s="68"/>
      <c r="H674" s="68"/>
      <c r="I674" s="68"/>
      <c r="J674" s="68"/>
      <c r="K674" s="69"/>
      <c r="L674" s="68"/>
      <c r="M674" s="67"/>
      <c r="N674" s="68"/>
      <c r="O674" s="68"/>
      <c r="P674" s="68"/>
    </row>
    <row r="675" spans="1:16">
      <c r="A675" s="161" t="s">
        <v>118</v>
      </c>
      <c r="B675" s="161"/>
      <c r="C675" s="161"/>
      <c r="D675" s="161"/>
      <c r="E675" s="161"/>
      <c r="F675" s="161"/>
      <c r="G675" s="161"/>
      <c r="H675" s="161"/>
      <c r="I675" s="161"/>
      <c r="J675" s="161"/>
      <c r="K675" s="161"/>
      <c r="L675" s="161"/>
      <c r="M675" s="161"/>
      <c r="N675" s="161"/>
      <c r="O675" s="161"/>
      <c r="P675" s="161"/>
    </row>
    <row r="676" spans="1:16">
      <c r="A676" s="162" t="str">
        <f>A2</f>
        <v xml:space="preserve"> ประจำเดือน มีนาคม 2569</v>
      </c>
      <c r="B676" s="162"/>
      <c r="C676" s="162"/>
      <c r="D676" s="162"/>
      <c r="E676" s="162"/>
      <c r="F676" s="162"/>
      <c r="G676" s="162"/>
      <c r="H676" s="162"/>
      <c r="I676" s="162"/>
      <c r="J676" s="162"/>
      <c r="K676" s="162"/>
      <c r="L676" s="162"/>
      <c r="M676" s="162"/>
      <c r="N676" s="162"/>
      <c r="O676" s="162"/>
      <c r="P676" s="162"/>
    </row>
    <row r="677" spans="1:16">
      <c r="A677" s="161" t="s">
        <v>90</v>
      </c>
      <c r="B677" s="161"/>
      <c r="C677" s="161"/>
      <c r="D677" s="161"/>
      <c r="E677" s="161"/>
      <c r="F677" s="161"/>
      <c r="G677" s="161"/>
      <c r="H677" s="161"/>
      <c r="I677" s="161"/>
      <c r="J677" s="161"/>
      <c r="K677" s="161"/>
      <c r="L677" s="161"/>
      <c r="M677" s="161"/>
      <c r="N677" s="161"/>
      <c r="O677" s="161"/>
      <c r="P677" s="161"/>
    </row>
    <row r="678" spans="1:16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41"/>
      <c r="L678" s="39"/>
      <c r="M678" s="39"/>
      <c r="N678" s="39"/>
      <c r="O678" s="39"/>
      <c r="P678" s="39"/>
    </row>
    <row r="679" spans="1:16" ht="24.6" customHeight="1">
      <c r="A679" s="183" t="s">
        <v>29</v>
      </c>
      <c r="B679" s="184" t="s">
        <v>20</v>
      </c>
      <c r="C679" s="185" t="s">
        <v>40</v>
      </c>
      <c r="D679" s="186"/>
      <c r="E679" s="186"/>
      <c r="F679" s="187"/>
      <c r="G679" s="185" t="s">
        <v>41</v>
      </c>
      <c r="H679" s="186"/>
      <c r="I679" s="186"/>
      <c r="J679" s="187"/>
      <c r="K679" s="188" t="s">
        <v>42</v>
      </c>
      <c r="L679" s="191" t="s">
        <v>43</v>
      </c>
      <c r="M679" s="194" t="s">
        <v>44</v>
      </c>
      <c r="N679" s="191" t="s">
        <v>45</v>
      </c>
      <c r="O679" s="191" t="s">
        <v>46</v>
      </c>
      <c r="P679" s="197" t="s">
        <v>21</v>
      </c>
    </row>
    <row r="680" spans="1:16">
      <c r="A680" s="183"/>
      <c r="B680" s="184"/>
      <c r="C680" s="191" t="s">
        <v>47</v>
      </c>
      <c r="D680" s="191" t="s">
        <v>48</v>
      </c>
      <c r="E680" s="191" t="s">
        <v>49</v>
      </c>
      <c r="F680" s="191" t="s">
        <v>50</v>
      </c>
      <c r="G680" s="191" t="s">
        <v>51</v>
      </c>
      <c r="H680" s="191" t="s">
        <v>52</v>
      </c>
      <c r="I680" s="191" t="s">
        <v>49</v>
      </c>
      <c r="J680" s="191" t="s">
        <v>53</v>
      </c>
      <c r="K680" s="189"/>
      <c r="L680" s="192"/>
      <c r="M680" s="195"/>
      <c r="N680" s="192"/>
      <c r="O680" s="192"/>
      <c r="P680" s="198"/>
    </row>
    <row r="681" spans="1:16">
      <c r="A681" s="183"/>
      <c r="B681" s="184"/>
      <c r="C681" s="192"/>
      <c r="D681" s="192"/>
      <c r="E681" s="192"/>
      <c r="F681" s="192"/>
      <c r="G681" s="192"/>
      <c r="H681" s="192"/>
      <c r="I681" s="192"/>
      <c r="J681" s="192"/>
      <c r="K681" s="189"/>
      <c r="L681" s="192"/>
      <c r="M681" s="195"/>
      <c r="N681" s="192"/>
      <c r="O681" s="192"/>
      <c r="P681" s="198"/>
    </row>
    <row r="682" spans="1:16">
      <c r="A682" s="183"/>
      <c r="B682" s="184"/>
      <c r="C682" s="193"/>
      <c r="D682" s="193"/>
      <c r="E682" s="193"/>
      <c r="F682" s="193"/>
      <c r="G682" s="193"/>
      <c r="H682" s="193"/>
      <c r="I682" s="193"/>
      <c r="J682" s="193"/>
      <c r="K682" s="190"/>
      <c r="L682" s="193"/>
      <c r="M682" s="196"/>
      <c r="N682" s="193"/>
      <c r="O682" s="193"/>
      <c r="P682" s="199"/>
    </row>
    <row r="683" spans="1:16">
      <c r="A683" s="42" t="s">
        <v>91</v>
      </c>
      <c r="B683" s="42"/>
      <c r="C683" s="44"/>
      <c r="D683" s="44"/>
      <c r="E683" s="44"/>
      <c r="F683" s="44"/>
      <c r="G683" s="44"/>
      <c r="H683" s="44"/>
      <c r="I683" s="44"/>
      <c r="J683" s="44"/>
      <c r="K683" s="43"/>
      <c r="L683" s="44"/>
      <c r="M683" s="42"/>
      <c r="N683" s="44"/>
      <c r="O683" s="44"/>
      <c r="P683" s="44"/>
    </row>
    <row r="684" spans="1:16">
      <c r="A684" s="42" t="s">
        <v>92</v>
      </c>
      <c r="B684" s="42">
        <f>ต.แม่สำ!B575</f>
        <v>4</v>
      </c>
      <c r="C684" s="42">
        <f>ต.แม่สำ!C575</f>
        <v>6</v>
      </c>
      <c r="D684" s="42">
        <f>ต.แม่สำ!D575</f>
        <v>0</v>
      </c>
      <c r="E684" s="42">
        <f>ต.แม่สำ!E575</f>
        <v>0</v>
      </c>
      <c r="F684" s="42">
        <f>ต.แม่สำ!F575</f>
        <v>6</v>
      </c>
      <c r="G684" s="42">
        <f>ต.แม่สำ!G575</f>
        <v>0</v>
      </c>
      <c r="H684" s="42">
        <f>ต.แม่สำ!H575</f>
        <v>0</v>
      </c>
      <c r="I684" s="42">
        <f>ต.แม่สำ!I575</f>
        <v>0</v>
      </c>
      <c r="J684" s="42">
        <f>ต.แม่สำ!J575</f>
        <v>0</v>
      </c>
      <c r="K684" s="42">
        <f>ต.แม่สำ!K575</f>
        <v>6</v>
      </c>
      <c r="L684" s="42">
        <f>ต.แม่สำ!L575</f>
        <v>0</v>
      </c>
      <c r="M684" s="42">
        <f>ต.แม่สำ!M575</f>
        <v>0</v>
      </c>
      <c r="N684" s="42">
        <f>ต.แม่สำ!N575</f>
        <v>0</v>
      </c>
      <c r="O684" s="42" t="e">
        <f>ต.แม่สำ!O575</f>
        <v>#DIV/0!</v>
      </c>
      <c r="P684" s="42">
        <f>ต.แม่สำ!P575</f>
        <v>0</v>
      </c>
    </row>
    <row r="685" spans="1:16">
      <c r="A685" s="42" t="s">
        <v>93</v>
      </c>
      <c r="B685" s="42">
        <f>ต.ป่างิ้ว!B290</f>
        <v>2</v>
      </c>
      <c r="C685" s="42">
        <f>ต.ป่างิ้ว!C290</f>
        <v>18</v>
      </c>
      <c r="D685" s="42">
        <f>ต.ป่างิ้ว!D290</f>
        <v>0</v>
      </c>
      <c r="E685" s="42">
        <f>ต.ป่างิ้ว!E290</f>
        <v>0</v>
      </c>
      <c r="F685" s="42">
        <f>ต.ป่างิ้ว!F290</f>
        <v>18</v>
      </c>
      <c r="G685" s="42">
        <f>ต.ป่างิ้ว!G290</f>
        <v>0</v>
      </c>
      <c r="H685" s="42">
        <f>ต.ป่างิ้ว!H290</f>
        <v>0</v>
      </c>
      <c r="I685" s="42">
        <f>ต.ป่างิ้ว!I290</f>
        <v>0</v>
      </c>
      <c r="J685" s="42">
        <f>ต.ป่างิ้ว!J290</f>
        <v>0</v>
      </c>
      <c r="K685" s="43">
        <f>ต.ป่างิ้ว!K290</f>
        <v>18</v>
      </c>
      <c r="L685" s="42">
        <f>ต.ป่างิ้ว!L290</f>
        <v>0</v>
      </c>
      <c r="M685" s="42">
        <f>ต.ป่างิ้ว!M290</f>
        <v>0</v>
      </c>
      <c r="N685" s="42">
        <f>ต.ป่างิ้ว!N290</f>
        <v>0</v>
      </c>
      <c r="O685" s="42" t="e">
        <f>ต.ป่างิ้ว!O290</f>
        <v>#DIV/0!</v>
      </c>
      <c r="P685" s="42">
        <f>ต.ป่างิ้ว!P290</f>
        <v>0</v>
      </c>
    </row>
    <row r="686" spans="1:16">
      <c r="A686" s="42" t="s">
        <v>94</v>
      </c>
      <c r="B686" s="42"/>
      <c r="C686" s="44"/>
      <c r="D686" s="44"/>
      <c r="E686" s="44"/>
      <c r="F686" s="44"/>
      <c r="G686" s="44"/>
      <c r="H686" s="44"/>
      <c r="I686" s="44"/>
      <c r="J686" s="44"/>
      <c r="K686" s="43"/>
      <c r="L686" s="44"/>
      <c r="M686" s="42"/>
      <c r="N686" s="42"/>
      <c r="O686" s="42"/>
      <c r="P686" s="42"/>
    </row>
    <row r="687" spans="1:16">
      <c r="A687" s="42" t="s">
        <v>95</v>
      </c>
      <c r="B687" s="42">
        <f>ต.บ้านตึก!B476</f>
        <v>3</v>
      </c>
      <c r="C687" s="42">
        <f>ต.บ้านตึก!C476</f>
        <v>5</v>
      </c>
      <c r="D687" s="42">
        <f>ต.บ้านตึก!D476</f>
        <v>0</v>
      </c>
      <c r="E687" s="42">
        <f>ต.บ้านตึก!E476</f>
        <v>0</v>
      </c>
      <c r="F687" s="42">
        <f>ต.บ้านตึก!F476</f>
        <v>5</v>
      </c>
      <c r="G687" s="42">
        <f>ต.บ้านตึก!G476</f>
        <v>0</v>
      </c>
      <c r="H687" s="42">
        <f>ต.บ้านตึก!H476</f>
        <v>0</v>
      </c>
      <c r="I687" s="42">
        <f>ต.บ้านตึก!I476</f>
        <v>0</v>
      </c>
      <c r="J687" s="42">
        <f>ต.บ้านตึก!J476</f>
        <v>0</v>
      </c>
      <c r="K687" s="42">
        <f>ต.บ้านตึก!K476</f>
        <v>5</v>
      </c>
      <c r="L687" s="42">
        <f>ต.บ้านตึก!L476</f>
        <v>0</v>
      </c>
      <c r="M687" s="42">
        <f>ต.บ้านตึก!M476</f>
        <v>0</v>
      </c>
      <c r="N687" s="42">
        <f>ต.บ้านตึก!N476</f>
        <v>0</v>
      </c>
      <c r="O687" s="42" t="e">
        <f>ต.บ้านตึก!O476</f>
        <v>#DIV/0!</v>
      </c>
      <c r="P687" s="42">
        <f>ต.บ้านตึก!P476</f>
        <v>0</v>
      </c>
    </row>
    <row r="688" spans="1:16">
      <c r="A688" s="42" t="s">
        <v>96</v>
      </c>
      <c r="B688" s="42">
        <f>ต.หนองอ้อ!B138</f>
        <v>0</v>
      </c>
      <c r="C688" s="42">
        <f>ต.หนองอ้อ!C138</f>
        <v>0</v>
      </c>
      <c r="D688" s="42">
        <f>ต.หนองอ้อ!D138</f>
        <v>0</v>
      </c>
      <c r="E688" s="42">
        <f>ต.หนองอ้อ!E138</f>
        <v>0</v>
      </c>
      <c r="F688" s="42">
        <f>ต.หนองอ้อ!F138</f>
        <v>0</v>
      </c>
      <c r="G688" s="42">
        <f>ต.หนองอ้อ!G138</f>
        <v>0</v>
      </c>
      <c r="H688" s="42">
        <f>ต.หนองอ้อ!H138</f>
        <v>0</v>
      </c>
      <c r="I688" s="42">
        <f>ต.หนองอ้อ!I138</f>
        <v>0</v>
      </c>
      <c r="J688" s="42">
        <f>ต.หนองอ้อ!J138</f>
        <v>0</v>
      </c>
      <c r="K688" s="43">
        <f>ต.หนองอ้อ!K138</f>
        <v>0</v>
      </c>
      <c r="L688" s="42">
        <f>ต.หนองอ้อ!L138</f>
        <v>0</v>
      </c>
      <c r="M688" s="42">
        <f>ต.หนองอ้อ!M138</f>
        <v>0</v>
      </c>
      <c r="N688" s="42">
        <f>ต.หนองอ้อ!N138</f>
        <v>0</v>
      </c>
      <c r="O688" s="42" t="e">
        <f>ต.หนองอ้อ!O138</f>
        <v>#DIV/0!</v>
      </c>
      <c r="P688" s="42">
        <f>ต.หนองอ้อ!P138</f>
        <v>0</v>
      </c>
    </row>
    <row r="689" spans="1:16">
      <c r="A689" s="42" t="s">
        <v>97</v>
      </c>
      <c r="B689" s="42"/>
      <c r="C689" s="44"/>
      <c r="D689" s="44"/>
      <c r="E689" s="44"/>
      <c r="F689" s="44"/>
      <c r="G689" s="44"/>
      <c r="H689" s="44"/>
      <c r="I689" s="44"/>
      <c r="J689" s="44"/>
      <c r="K689" s="43"/>
      <c r="L689" s="44"/>
      <c r="M689" s="42"/>
      <c r="N689" s="42"/>
      <c r="O689" s="42"/>
      <c r="P689" s="42"/>
    </row>
    <row r="690" spans="1:16">
      <c r="A690" s="42" t="s">
        <v>98</v>
      </c>
      <c r="B690" s="42"/>
      <c r="C690" s="44"/>
      <c r="D690" s="44"/>
      <c r="E690" s="44"/>
      <c r="F690" s="44"/>
      <c r="G690" s="44"/>
      <c r="H690" s="44"/>
      <c r="I690" s="44"/>
      <c r="J690" s="44"/>
      <c r="K690" s="43"/>
      <c r="L690" s="44"/>
      <c r="M690" s="42"/>
      <c r="N690" s="42"/>
      <c r="O690" s="42"/>
      <c r="P690" s="42"/>
    </row>
    <row r="691" spans="1:16">
      <c r="A691" s="42" t="s">
        <v>99</v>
      </c>
      <c r="B691" s="42"/>
      <c r="C691" s="44"/>
      <c r="D691" s="44"/>
      <c r="E691" s="44"/>
      <c r="F691" s="44"/>
      <c r="G691" s="44"/>
      <c r="H691" s="44"/>
      <c r="I691" s="44"/>
      <c r="J691" s="44"/>
      <c r="K691" s="43"/>
      <c r="L691" s="44"/>
      <c r="M691" s="42"/>
      <c r="N691" s="44"/>
      <c r="O691" s="44"/>
      <c r="P691" s="44"/>
    </row>
    <row r="692" spans="1:16">
      <c r="A692" s="42" t="s">
        <v>100</v>
      </c>
      <c r="B692" s="42">
        <f>ต.ท่าชัย!B126</f>
        <v>3</v>
      </c>
      <c r="C692" s="42">
        <f>ต.ท่าชัย!C126</f>
        <v>18</v>
      </c>
      <c r="D692" s="42">
        <f>ต.ท่าชัย!D126</f>
        <v>0</v>
      </c>
      <c r="E692" s="42">
        <f>ต.ท่าชัย!E126</f>
        <v>0</v>
      </c>
      <c r="F692" s="42">
        <f>ต.ท่าชัย!F126</f>
        <v>18</v>
      </c>
      <c r="G692" s="42">
        <f>ต.ท่าชัย!G126</f>
        <v>0</v>
      </c>
      <c r="H692" s="42">
        <f>ต.ท่าชัย!H126</f>
        <v>0</v>
      </c>
      <c r="I692" s="42">
        <f>ต.ท่าชัย!I126</f>
        <v>0</v>
      </c>
      <c r="J692" s="42">
        <f>ต.ท่าชัย!J126</f>
        <v>0</v>
      </c>
      <c r="K692" s="43">
        <f>ต.ท่าชัย!K126</f>
        <v>18</v>
      </c>
      <c r="L692" s="42">
        <f>ต.ท่าชัย!L126</f>
        <v>0</v>
      </c>
      <c r="M692" s="42">
        <f>ต.ท่าชัย!M126</f>
        <v>0</v>
      </c>
      <c r="N692" s="42">
        <f>ต.ท่าชัย!N126</f>
        <v>0</v>
      </c>
      <c r="O692" s="42" t="e">
        <f>ต.ท่าชัย!O126</f>
        <v>#DIV/0!</v>
      </c>
      <c r="P692" s="42">
        <f>ต.ท่าชัย!P126</f>
        <v>0</v>
      </c>
    </row>
    <row r="693" spans="1:16">
      <c r="A693" s="42" t="s">
        <v>101</v>
      </c>
      <c r="B693" s="42"/>
      <c r="C693" s="44"/>
      <c r="D693" s="44"/>
      <c r="E693" s="44"/>
      <c r="F693" s="44"/>
      <c r="G693" s="44"/>
      <c r="H693" s="44"/>
      <c r="I693" s="44"/>
      <c r="J693" s="44"/>
      <c r="K693" s="43"/>
      <c r="L693" s="44"/>
      <c r="M693" s="42"/>
      <c r="N693" s="44"/>
      <c r="O693" s="44"/>
      <c r="P693" s="44"/>
    </row>
    <row r="694" spans="1:16">
      <c r="A694" s="50" t="s">
        <v>23</v>
      </c>
      <c r="B694" s="51">
        <f t="shared" ref="B694:N694" si="31">SUM(B683:B693)</f>
        <v>12</v>
      </c>
      <c r="C694" s="52">
        <f t="shared" si="31"/>
        <v>47</v>
      </c>
      <c r="D694" s="52">
        <f t="shared" si="31"/>
        <v>0</v>
      </c>
      <c r="E694" s="52">
        <f t="shared" si="31"/>
        <v>0</v>
      </c>
      <c r="F694" s="52">
        <f t="shared" si="31"/>
        <v>47</v>
      </c>
      <c r="G694" s="52">
        <f t="shared" si="31"/>
        <v>0</v>
      </c>
      <c r="H694" s="52">
        <f t="shared" si="31"/>
        <v>0</v>
      </c>
      <c r="I694" s="52">
        <f t="shared" si="31"/>
        <v>0</v>
      </c>
      <c r="J694" s="52">
        <f t="shared" si="31"/>
        <v>0</v>
      </c>
      <c r="K694" s="53">
        <f t="shared" si="31"/>
        <v>47</v>
      </c>
      <c r="L694" s="52">
        <f t="shared" si="31"/>
        <v>0</v>
      </c>
      <c r="M694" s="51">
        <f t="shared" si="31"/>
        <v>0</v>
      </c>
      <c r="N694" s="52">
        <f t="shared" si="31"/>
        <v>0</v>
      </c>
      <c r="O694" s="52" t="e">
        <f t="shared" ref="O694" si="32">SUM(O685:O693)</f>
        <v>#DIV/0!</v>
      </c>
      <c r="P694" s="52">
        <f>SUM(P683:P693)</f>
        <v>0</v>
      </c>
    </row>
    <row r="695" spans="1:16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41"/>
      <c r="L695" s="39"/>
      <c r="M695" s="39"/>
      <c r="N695" s="39"/>
      <c r="O695" s="39"/>
      <c r="P695" s="39"/>
    </row>
    <row r="696" spans="1:16">
      <c r="A696" s="161" t="s">
        <v>118</v>
      </c>
      <c r="B696" s="161"/>
      <c r="C696" s="161"/>
      <c r="D696" s="161"/>
      <c r="E696" s="161"/>
      <c r="F696" s="161"/>
      <c r="G696" s="161"/>
      <c r="H696" s="161"/>
      <c r="I696" s="161"/>
      <c r="J696" s="161"/>
      <c r="K696" s="161"/>
      <c r="L696" s="161"/>
      <c r="M696" s="161"/>
      <c r="N696" s="161"/>
      <c r="O696" s="161"/>
      <c r="P696" s="161"/>
    </row>
    <row r="697" spans="1:16">
      <c r="A697" s="162" t="str">
        <f>A2</f>
        <v xml:space="preserve"> ประจำเดือน มีนาคม 2569</v>
      </c>
      <c r="B697" s="162"/>
      <c r="C697" s="162"/>
      <c r="D697" s="162"/>
      <c r="E697" s="162"/>
      <c r="F697" s="162"/>
      <c r="G697" s="162"/>
      <c r="H697" s="162"/>
      <c r="I697" s="162"/>
      <c r="J697" s="162"/>
      <c r="K697" s="162"/>
      <c r="L697" s="162"/>
      <c r="M697" s="162"/>
      <c r="N697" s="162"/>
      <c r="O697" s="162"/>
      <c r="P697" s="162"/>
    </row>
    <row r="698" spans="1:16">
      <c r="A698" s="161" t="s">
        <v>90</v>
      </c>
      <c r="B698" s="161"/>
      <c r="C698" s="161"/>
      <c r="D698" s="161"/>
      <c r="E698" s="161"/>
      <c r="F698" s="161"/>
      <c r="G698" s="161"/>
      <c r="H698" s="161"/>
      <c r="I698" s="161"/>
      <c r="J698" s="161"/>
      <c r="K698" s="161"/>
      <c r="L698" s="161"/>
      <c r="M698" s="161"/>
      <c r="N698" s="161"/>
      <c r="O698" s="161"/>
      <c r="P698" s="161"/>
    </row>
    <row r="699" spans="1:16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41"/>
      <c r="L699" s="39"/>
      <c r="M699" s="39"/>
      <c r="N699" s="39"/>
      <c r="O699" s="39"/>
      <c r="P699" s="39"/>
    </row>
    <row r="700" spans="1:16">
      <c r="A700" s="183" t="s">
        <v>30</v>
      </c>
      <c r="B700" s="184" t="s">
        <v>20</v>
      </c>
      <c r="C700" s="185" t="s">
        <v>40</v>
      </c>
      <c r="D700" s="186"/>
      <c r="E700" s="186"/>
      <c r="F700" s="187"/>
      <c r="G700" s="185" t="s">
        <v>41</v>
      </c>
      <c r="H700" s="186"/>
      <c r="I700" s="186"/>
      <c r="J700" s="187"/>
      <c r="K700" s="188" t="s">
        <v>42</v>
      </c>
      <c r="L700" s="191" t="s">
        <v>43</v>
      </c>
      <c r="M700" s="194" t="s">
        <v>44</v>
      </c>
      <c r="N700" s="191" t="s">
        <v>45</v>
      </c>
      <c r="O700" s="191" t="s">
        <v>46</v>
      </c>
      <c r="P700" s="197" t="s">
        <v>21</v>
      </c>
    </row>
    <row r="701" spans="1:16">
      <c r="A701" s="183"/>
      <c r="B701" s="184"/>
      <c r="C701" s="191" t="s">
        <v>47</v>
      </c>
      <c r="D701" s="191" t="s">
        <v>48</v>
      </c>
      <c r="E701" s="201" t="s">
        <v>49</v>
      </c>
      <c r="F701" s="191" t="s">
        <v>50</v>
      </c>
      <c r="G701" s="191" t="s">
        <v>51</v>
      </c>
      <c r="H701" s="191" t="s">
        <v>52</v>
      </c>
      <c r="I701" s="201" t="s">
        <v>49</v>
      </c>
      <c r="J701" s="191" t="s">
        <v>53</v>
      </c>
      <c r="K701" s="189"/>
      <c r="L701" s="192"/>
      <c r="M701" s="195"/>
      <c r="N701" s="192"/>
      <c r="O701" s="192"/>
      <c r="P701" s="198"/>
    </row>
    <row r="702" spans="1:16">
      <c r="A702" s="183"/>
      <c r="B702" s="184"/>
      <c r="C702" s="192"/>
      <c r="D702" s="192"/>
      <c r="E702" s="202"/>
      <c r="F702" s="192"/>
      <c r="G702" s="192"/>
      <c r="H702" s="192"/>
      <c r="I702" s="202"/>
      <c r="J702" s="192"/>
      <c r="K702" s="189"/>
      <c r="L702" s="192"/>
      <c r="M702" s="195"/>
      <c r="N702" s="192"/>
      <c r="O702" s="192"/>
      <c r="P702" s="198"/>
    </row>
    <row r="703" spans="1:16">
      <c r="A703" s="183"/>
      <c r="B703" s="184"/>
      <c r="C703" s="193"/>
      <c r="D703" s="193"/>
      <c r="E703" s="203"/>
      <c r="F703" s="193"/>
      <c r="G703" s="193"/>
      <c r="H703" s="193"/>
      <c r="I703" s="203"/>
      <c r="J703" s="193"/>
      <c r="K703" s="190"/>
      <c r="L703" s="193"/>
      <c r="M703" s="196"/>
      <c r="N703" s="193"/>
      <c r="O703" s="193"/>
      <c r="P703" s="199"/>
    </row>
    <row r="704" spans="1:16">
      <c r="A704" s="42" t="s">
        <v>91</v>
      </c>
      <c r="B704" s="42">
        <f>ต.แม่สิน!B623</f>
        <v>14</v>
      </c>
      <c r="C704" s="42">
        <f>ต.แม่สิน!C623</f>
        <v>39</v>
      </c>
      <c r="D704" s="42">
        <f>ต.แม่สิน!D623</f>
        <v>0</v>
      </c>
      <c r="E704" s="42">
        <f>ต.แม่สิน!E623</f>
        <v>0</v>
      </c>
      <c r="F704" s="42">
        <f>ต.แม่สิน!F623</f>
        <v>39</v>
      </c>
      <c r="G704" s="42">
        <f>ต.แม่สิน!G623</f>
        <v>149</v>
      </c>
      <c r="H704" s="42">
        <f>ต.แม่สิน!H623</f>
        <v>0</v>
      </c>
      <c r="I704" s="42">
        <f>ต.แม่สิน!I623</f>
        <v>0</v>
      </c>
      <c r="J704" s="42">
        <f>ต.แม่สิน!J623</f>
        <v>149</v>
      </c>
      <c r="K704" s="43">
        <f>ต.แม่สิน!K623</f>
        <v>188</v>
      </c>
      <c r="L704" s="42">
        <f>ต.แม่สิน!L623</f>
        <v>20</v>
      </c>
      <c r="M704" s="42" t="str">
        <f>ต.แม่สิน!M623</f>
        <v>ทะลายปาล์มสด</v>
      </c>
      <c r="N704" s="44">
        <f>ต.แม่สิน!N623</f>
        <v>4000</v>
      </c>
      <c r="O704" s="44">
        <f>ต.แม่สิน!O623</f>
        <v>200</v>
      </c>
      <c r="P704" s="44">
        <f>ต.แม่สิน!P623</f>
        <v>6</v>
      </c>
    </row>
    <row r="705" spans="1:16">
      <c r="A705" s="42" t="s">
        <v>92</v>
      </c>
      <c r="B705" s="42">
        <f>ต.แม่สำ!B245</f>
        <v>18</v>
      </c>
      <c r="C705" s="42">
        <f>ต.แม่สำ!C245</f>
        <v>259</v>
      </c>
      <c r="D705" s="42">
        <f>ต.แม่สำ!D245</f>
        <v>0</v>
      </c>
      <c r="E705" s="42">
        <f>ต.แม่สำ!E245</f>
        <v>0</v>
      </c>
      <c r="F705" s="42">
        <f>ต.แม่สำ!F245</f>
        <v>259</v>
      </c>
      <c r="G705" s="42">
        <f>ต.แม่สำ!G245</f>
        <v>212</v>
      </c>
      <c r="H705" s="42">
        <f>ต.แม่สำ!H245</f>
        <v>0</v>
      </c>
      <c r="I705" s="42">
        <f>ต.แม่สำ!I245</f>
        <v>0</v>
      </c>
      <c r="J705" s="42">
        <f>ต.แม่สำ!J245</f>
        <v>212</v>
      </c>
      <c r="K705" s="43">
        <f>ต.แม่สำ!K245</f>
        <v>471</v>
      </c>
      <c r="L705" s="42">
        <f>ต.แม่สำ!L245</f>
        <v>25</v>
      </c>
      <c r="M705" s="78" t="str">
        <f>ต.แม่สำ!M245</f>
        <v>ทะลายปาล์มสด</v>
      </c>
      <c r="N705" s="44">
        <f>ต.แม่สำ!N245</f>
        <v>12500</v>
      </c>
      <c r="O705" s="44">
        <f>ต.แม่สำ!O245</f>
        <v>500</v>
      </c>
      <c r="P705" s="44">
        <f>ต.แม่สำ!P245</f>
        <v>6</v>
      </c>
    </row>
    <row r="706" spans="1:16">
      <c r="A706" s="42" t="s">
        <v>93</v>
      </c>
      <c r="B706" s="42">
        <f>ต.ป่างิ้ว!B308</f>
        <v>0</v>
      </c>
      <c r="C706" s="42">
        <f>ต.ป่างิ้ว!C308</f>
        <v>0</v>
      </c>
      <c r="D706" s="42">
        <f>ต.ป่างิ้ว!D308</f>
        <v>0</v>
      </c>
      <c r="E706" s="42">
        <f>ต.ป่างิ้ว!E308</f>
        <v>0</v>
      </c>
      <c r="F706" s="42">
        <f>ต.ป่างิ้ว!F308</f>
        <v>0</v>
      </c>
      <c r="G706" s="42">
        <f>ต.ป่างิ้ว!G308</f>
        <v>0</v>
      </c>
      <c r="H706" s="42">
        <f>ต.ป่างิ้ว!H308</f>
        <v>0</v>
      </c>
      <c r="I706" s="42">
        <f>ต.ป่างิ้ว!I308</f>
        <v>0</v>
      </c>
      <c r="J706" s="42">
        <f>ต.ป่างิ้ว!J308</f>
        <v>0</v>
      </c>
      <c r="K706" s="43">
        <f>ต.ป่างิ้ว!K308</f>
        <v>0</v>
      </c>
      <c r="L706" s="42">
        <f>ต.ป่างิ้ว!L308</f>
        <v>0</v>
      </c>
      <c r="M706" s="78">
        <f>ต.ป่างิ้ว!M308</f>
        <v>0</v>
      </c>
      <c r="N706" s="44">
        <f>ต.ป่างิ้ว!N308</f>
        <v>0</v>
      </c>
      <c r="O706" s="44">
        <v>0</v>
      </c>
      <c r="P706" s="44">
        <f>ต.ป่างิ้ว!P308</f>
        <v>0</v>
      </c>
    </row>
    <row r="707" spans="1:16">
      <c r="A707" s="42" t="s">
        <v>94</v>
      </c>
      <c r="B707" s="42">
        <f>ต.หาดเสี้ยว!B90</f>
        <v>1</v>
      </c>
      <c r="C707" s="42">
        <f>ต.หาดเสี้ยว!C90</f>
        <v>11</v>
      </c>
      <c r="D707" s="42">
        <f>ต.หาดเสี้ยว!D90</f>
        <v>0</v>
      </c>
      <c r="E707" s="42">
        <f>ต.หาดเสี้ยว!E90</f>
        <v>0</v>
      </c>
      <c r="F707" s="42">
        <f>ต.หาดเสี้ยว!F90</f>
        <v>11</v>
      </c>
      <c r="G707" s="42">
        <f>ต.หาดเสี้ยว!G90</f>
        <v>2</v>
      </c>
      <c r="H707" s="42">
        <f>ต.หาดเสี้ยว!H90</f>
        <v>0</v>
      </c>
      <c r="I707" s="42">
        <f>ต.หาดเสี้ยว!I90</f>
        <v>0</v>
      </c>
      <c r="J707" s="42">
        <f>ต.หาดเสี้ยว!J90</f>
        <v>2</v>
      </c>
      <c r="K707" s="43">
        <f>ต.หาดเสี้ยว!K90</f>
        <v>13</v>
      </c>
      <c r="L707" s="42">
        <f>ต.หาดเสี้ยว!L90</f>
        <v>0</v>
      </c>
      <c r="M707" s="78" t="str">
        <f>ต.หาดเสี้ยว!M90</f>
        <v>ทะลายปาล์มสด</v>
      </c>
      <c r="N707" s="44">
        <f>ต.หาดเสี้ยว!N90</f>
        <v>0</v>
      </c>
      <c r="O707" s="44">
        <v>0</v>
      </c>
      <c r="P707" s="44">
        <f>ต.หาดเสี้ยว!P90</f>
        <v>0</v>
      </c>
    </row>
    <row r="708" spans="1:16">
      <c r="A708" s="42" t="s">
        <v>95</v>
      </c>
      <c r="B708" s="42">
        <f>ต.บ้านตึก!B270</f>
        <v>16</v>
      </c>
      <c r="C708" s="42">
        <f>ต.บ้านตึก!C270</f>
        <v>0</v>
      </c>
      <c r="D708" s="42">
        <f>ต.บ้านตึก!D270</f>
        <v>0</v>
      </c>
      <c r="E708" s="42">
        <f>ต.บ้านตึก!E270</f>
        <v>0</v>
      </c>
      <c r="F708" s="42">
        <f>ต.บ้านตึก!F270</f>
        <v>0</v>
      </c>
      <c r="G708" s="42">
        <f>ต.บ้านตึก!G270</f>
        <v>89</v>
      </c>
      <c r="H708" s="42">
        <f>ต.บ้านตึก!H270</f>
        <v>0</v>
      </c>
      <c r="I708" s="42">
        <f>ต.บ้านตึก!I270</f>
        <v>0</v>
      </c>
      <c r="J708" s="42">
        <f>ต.บ้านตึก!J270</f>
        <v>89</v>
      </c>
      <c r="K708" s="43">
        <f>ต.บ้านตึก!K270</f>
        <v>89</v>
      </c>
      <c r="L708" s="42">
        <f>ต.บ้านตึก!L270</f>
        <v>0</v>
      </c>
      <c r="M708" s="78" t="str">
        <f>ต.บ้านตึก!M270</f>
        <v>ทะลายปาล์มสด</v>
      </c>
      <c r="N708" s="77">
        <f>ต.บ้านตึก!N270</f>
        <v>0</v>
      </c>
      <c r="O708" s="44" t="e">
        <f>ต.บ้านตึก!O270</f>
        <v>#DIV/0!</v>
      </c>
      <c r="P708" s="44">
        <f>ต.บ้านตึก!P270</f>
        <v>0</v>
      </c>
    </row>
    <row r="709" spans="1:16">
      <c r="A709" s="42" t="s">
        <v>96</v>
      </c>
      <c r="B709" s="42">
        <f>ต.หนองอ้อ!B153</f>
        <v>5</v>
      </c>
      <c r="C709" s="42">
        <f>ต.หนองอ้อ!C153</f>
        <v>53</v>
      </c>
      <c r="D709" s="42">
        <f>ต.หนองอ้อ!D153</f>
        <v>0</v>
      </c>
      <c r="E709" s="42">
        <f>ต.หนองอ้อ!E153</f>
        <v>0</v>
      </c>
      <c r="F709" s="42">
        <f>ต.หนองอ้อ!F153</f>
        <v>53</v>
      </c>
      <c r="G709" s="42">
        <f>ต.หนองอ้อ!G153</f>
        <v>35</v>
      </c>
      <c r="H709" s="42">
        <f>ต.หนองอ้อ!H153</f>
        <v>0</v>
      </c>
      <c r="I709" s="42">
        <f>ต.หนองอ้อ!I153</f>
        <v>0</v>
      </c>
      <c r="J709" s="42">
        <f>ต.หนองอ้อ!J153</f>
        <v>35</v>
      </c>
      <c r="K709" s="42">
        <f>ต.หนองอ้อ!K153</f>
        <v>88</v>
      </c>
      <c r="L709" s="42">
        <f>ต.หนองอ้อ!L153</f>
        <v>0</v>
      </c>
      <c r="M709" s="42" t="str">
        <f>ต.หนองอ้อ!M153</f>
        <v>ทะลายปาล์มสด</v>
      </c>
      <c r="N709" s="42">
        <f>ต.หนองอ้อ!N153</f>
        <v>0</v>
      </c>
      <c r="O709" s="42" t="e">
        <f>ต.หนองอ้อ!O153</f>
        <v>#DIV/0!</v>
      </c>
      <c r="P709" s="42">
        <f>ต.หนองอ้อ!P153</f>
        <v>0</v>
      </c>
    </row>
    <row r="710" spans="1:16">
      <c r="A710" s="42" t="s">
        <v>97</v>
      </c>
      <c r="B710" s="42">
        <f>ต.ดงคู่!B137</f>
        <v>11</v>
      </c>
      <c r="C710" s="42">
        <f>ต.ดงคู่!C137</f>
        <v>137</v>
      </c>
      <c r="D710" s="42">
        <f>ต.ดงคู่!D137</f>
        <v>0</v>
      </c>
      <c r="E710" s="42">
        <f>ต.ดงคู่!E137</f>
        <v>0</v>
      </c>
      <c r="F710" s="42">
        <f>ต.ดงคู่!F137</f>
        <v>137</v>
      </c>
      <c r="G710" s="42">
        <f>ต.ดงคู่!G137</f>
        <v>45</v>
      </c>
      <c r="H710" s="42">
        <f>ต.ดงคู่!H137</f>
        <v>0</v>
      </c>
      <c r="I710" s="42">
        <f>ต.ดงคู่!I137</f>
        <v>0</v>
      </c>
      <c r="J710" s="42">
        <f>ต.ดงคู่!J137</f>
        <v>45</v>
      </c>
      <c r="K710" s="42">
        <f>ต.ดงคู่!K137</f>
        <v>182</v>
      </c>
      <c r="L710" s="42">
        <f>ต.ดงคู่!L137</f>
        <v>30</v>
      </c>
      <c r="M710" s="42" t="str">
        <f>ต.ดงคู่!M137</f>
        <v>ทะลายปาล์มสด</v>
      </c>
      <c r="N710" s="42">
        <f>ต.ดงคู่!N137</f>
        <v>13500</v>
      </c>
      <c r="O710" s="42">
        <f>ต.ดงคู่!O137</f>
        <v>450</v>
      </c>
      <c r="P710" s="64">
        <f>ต.ดงคู่!P137</f>
        <v>5.6</v>
      </c>
    </row>
    <row r="711" spans="1:16">
      <c r="A711" s="42" t="s">
        <v>98</v>
      </c>
      <c r="B711" s="42">
        <f>ต.บ้านแก่ง!B306</f>
        <v>240</v>
      </c>
      <c r="C711" s="42">
        <f>ต.บ้านแก่ง!C306</f>
        <v>1121</v>
      </c>
      <c r="D711" s="42">
        <f>ต.บ้านแก่ง!D306</f>
        <v>0</v>
      </c>
      <c r="E711" s="42">
        <f>ต.บ้านแก่ง!E306</f>
        <v>0</v>
      </c>
      <c r="F711" s="42">
        <f>ต.บ้านแก่ง!F306</f>
        <v>1121</v>
      </c>
      <c r="G711" s="42">
        <f>ต.บ้านแก่ง!G306</f>
        <v>1306</v>
      </c>
      <c r="H711" s="42">
        <f>ต.บ้านแก่ง!H306</f>
        <v>0</v>
      </c>
      <c r="I711" s="42">
        <f>ต.บ้านแก่ง!I306</f>
        <v>0</v>
      </c>
      <c r="J711" s="42">
        <f>ต.บ้านแก่ง!J306</f>
        <v>1306</v>
      </c>
      <c r="K711" s="43">
        <f>ต.บ้านแก่ง!K306</f>
        <v>2427</v>
      </c>
      <c r="L711" s="42">
        <f>ต.บ้านแก่ง!L306</f>
        <v>530</v>
      </c>
      <c r="M711" s="78" t="str">
        <f>ต.บ้านแก่ง!M306</f>
        <v>ทะลายปาล์มสด</v>
      </c>
      <c r="N711" s="44">
        <f>ต.บ้านแก่ง!N306</f>
        <v>212000</v>
      </c>
      <c r="O711" s="44">
        <f>ต.บ้านแก่ง!O306</f>
        <v>400</v>
      </c>
      <c r="P711" s="44">
        <f>ต.บ้านแก่ง!P306</f>
        <v>6</v>
      </c>
    </row>
    <row r="712" spans="1:16">
      <c r="A712" s="42" t="s">
        <v>99</v>
      </c>
      <c r="B712" s="42">
        <f>ต.ศรีสัชฯ!B112</f>
        <v>2</v>
      </c>
      <c r="C712" s="42">
        <f>ต.ศรีสัชฯ!C112</f>
        <v>0</v>
      </c>
      <c r="D712" s="42">
        <f>ต.ศรีสัชฯ!D112</f>
        <v>0</v>
      </c>
      <c r="E712" s="42">
        <f>ต.ศรีสัชฯ!E112</f>
        <v>0</v>
      </c>
      <c r="F712" s="42">
        <f>ต.ศรีสัชฯ!F112</f>
        <v>0</v>
      </c>
      <c r="G712" s="42">
        <f>ต.ศรีสัชฯ!G112</f>
        <v>12</v>
      </c>
      <c r="H712" s="42">
        <f>ต.ศรีสัชฯ!H112</f>
        <v>0</v>
      </c>
      <c r="I712" s="42">
        <f>ต.ศรีสัชฯ!I112</f>
        <v>0</v>
      </c>
      <c r="J712" s="42">
        <f>ต.ศรีสัชฯ!J112</f>
        <v>12</v>
      </c>
      <c r="K712" s="43">
        <f>ต.ศรีสัชฯ!K112</f>
        <v>12</v>
      </c>
      <c r="L712" s="42">
        <f>ต.ศรีสัชฯ!L112</f>
        <v>0</v>
      </c>
      <c r="M712" s="42" t="str">
        <f>ต.ศรีสัชฯ!M112</f>
        <v>ทะลายปาล์มสด</v>
      </c>
      <c r="N712" s="44">
        <f>ต.ศรีสัชฯ!N112</f>
        <v>0</v>
      </c>
      <c r="O712" s="44" t="e">
        <f>ต.ศรีสัชฯ!O112</f>
        <v>#DIV/0!</v>
      </c>
      <c r="P712" s="44">
        <f>ต.ศรีสัชฯ!P112</f>
        <v>0</v>
      </c>
    </row>
    <row r="713" spans="1:16">
      <c r="A713" s="42" t="s">
        <v>100</v>
      </c>
      <c r="B713" s="42"/>
      <c r="C713" s="44"/>
      <c r="D713" s="44"/>
      <c r="E713" s="44"/>
      <c r="F713" s="44"/>
      <c r="G713" s="44"/>
      <c r="H713" s="44"/>
      <c r="I713" s="44"/>
      <c r="J713" s="44"/>
      <c r="K713" s="43"/>
      <c r="L713" s="44"/>
      <c r="M713" s="78"/>
      <c r="N713" s="44"/>
      <c r="O713" s="44"/>
      <c r="P713" s="44"/>
    </row>
    <row r="714" spans="1:16">
      <c r="A714" s="42" t="s">
        <v>101</v>
      </c>
      <c r="B714" s="42">
        <f>ต.สารจิตร!B255</f>
        <v>4</v>
      </c>
      <c r="C714" s="42">
        <f>ต.สารจิตร!C255</f>
        <v>0</v>
      </c>
      <c r="D714" s="42">
        <f>ต.สารจิตร!D255</f>
        <v>0</v>
      </c>
      <c r="E714" s="42">
        <f>ต.สารจิตร!E255</f>
        <v>0</v>
      </c>
      <c r="F714" s="42">
        <f>ต.สารจิตร!F255</f>
        <v>0</v>
      </c>
      <c r="G714" s="42">
        <f>ต.สารจิตร!G255</f>
        <v>32</v>
      </c>
      <c r="H714" s="42">
        <f>ต.สารจิตร!H255</f>
        <v>0</v>
      </c>
      <c r="I714" s="42">
        <f>ต.สารจิตร!I255</f>
        <v>0</v>
      </c>
      <c r="J714" s="42">
        <f>ต.สารจิตร!J255</f>
        <v>32</v>
      </c>
      <c r="K714" s="43">
        <f>ต.สารจิตร!K255</f>
        <v>32</v>
      </c>
      <c r="L714" s="42">
        <f>ต.สารจิตร!L255</f>
        <v>0</v>
      </c>
      <c r="M714" s="78" t="str">
        <f>ต.สารจิตร!M255</f>
        <v>ทะลายปาล์มสด</v>
      </c>
      <c r="N714" s="44">
        <f>ต.สารจิตร!N255</f>
        <v>0</v>
      </c>
      <c r="O714" s="44" t="e">
        <f>ต.สารจิตร!O255</f>
        <v>#DIV/0!</v>
      </c>
      <c r="P714" s="44">
        <f>ต.สารจิตร!P255</f>
        <v>0</v>
      </c>
    </row>
    <row r="715" spans="1:16">
      <c r="A715" s="50" t="s">
        <v>23</v>
      </c>
      <c r="B715" s="51">
        <f t="shared" ref="B715:N715" si="33">SUM(B704:B714)</f>
        <v>311</v>
      </c>
      <c r="C715" s="52">
        <f t="shared" si="33"/>
        <v>1620</v>
      </c>
      <c r="D715" s="52">
        <f t="shared" si="33"/>
        <v>0</v>
      </c>
      <c r="E715" s="52">
        <f t="shared" si="33"/>
        <v>0</v>
      </c>
      <c r="F715" s="52">
        <f t="shared" si="33"/>
        <v>1620</v>
      </c>
      <c r="G715" s="52">
        <f t="shared" si="33"/>
        <v>1882</v>
      </c>
      <c r="H715" s="52">
        <f t="shared" si="33"/>
        <v>0</v>
      </c>
      <c r="I715" s="52">
        <f t="shared" si="33"/>
        <v>0</v>
      </c>
      <c r="J715" s="52">
        <f t="shared" si="33"/>
        <v>1882</v>
      </c>
      <c r="K715" s="53">
        <f t="shared" si="33"/>
        <v>3502</v>
      </c>
      <c r="L715" s="52">
        <f t="shared" si="33"/>
        <v>605</v>
      </c>
      <c r="M715" s="51" t="s">
        <v>81</v>
      </c>
      <c r="N715" s="52">
        <f t="shared" si="33"/>
        <v>242000</v>
      </c>
      <c r="O715" s="52">
        <f>N715/L715</f>
        <v>400</v>
      </c>
      <c r="P715" s="52">
        <f>SUM(P704:P714)/4</f>
        <v>5.9</v>
      </c>
    </row>
    <row r="716" spans="1:16">
      <c r="A716" s="161" t="s">
        <v>118</v>
      </c>
      <c r="B716" s="161"/>
      <c r="C716" s="161"/>
      <c r="D716" s="161"/>
      <c r="E716" s="161"/>
      <c r="F716" s="161"/>
      <c r="G716" s="161"/>
      <c r="H716" s="161"/>
      <c r="I716" s="161"/>
      <c r="J716" s="161"/>
      <c r="K716" s="161"/>
      <c r="L716" s="161"/>
      <c r="M716" s="161"/>
      <c r="N716" s="161"/>
      <c r="O716" s="161"/>
      <c r="P716" s="161"/>
    </row>
    <row r="717" spans="1:16">
      <c r="A717" s="162" t="str">
        <f>A2</f>
        <v xml:space="preserve"> ประจำเดือน มีนาคม 2569</v>
      </c>
      <c r="B717" s="162"/>
      <c r="C717" s="162"/>
      <c r="D717" s="162"/>
      <c r="E717" s="162"/>
      <c r="F717" s="162"/>
      <c r="G717" s="162"/>
      <c r="H717" s="162"/>
      <c r="I717" s="162"/>
      <c r="J717" s="162"/>
      <c r="K717" s="162"/>
      <c r="L717" s="162"/>
      <c r="M717" s="162"/>
      <c r="N717" s="162"/>
      <c r="O717" s="162"/>
      <c r="P717" s="162"/>
    </row>
    <row r="718" spans="1:16">
      <c r="A718" s="161" t="s">
        <v>90</v>
      </c>
      <c r="B718" s="161"/>
      <c r="C718" s="161"/>
      <c r="D718" s="161"/>
      <c r="E718" s="161"/>
      <c r="F718" s="161"/>
      <c r="G718" s="161"/>
      <c r="H718" s="161"/>
      <c r="I718" s="161"/>
      <c r="J718" s="161"/>
      <c r="K718" s="161"/>
      <c r="L718" s="161"/>
      <c r="M718" s="161"/>
      <c r="N718" s="161"/>
      <c r="O718" s="161"/>
      <c r="P718" s="161"/>
    </row>
    <row r="719" spans="1:16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41"/>
      <c r="L719" s="39"/>
      <c r="M719" s="39"/>
      <c r="N719" s="39"/>
      <c r="O719" s="39"/>
      <c r="P719" s="39"/>
    </row>
    <row r="720" spans="1:16">
      <c r="A720" s="183" t="s">
        <v>31</v>
      </c>
      <c r="B720" s="184" t="s">
        <v>20</v>
      </c>
      <c r="C720" s="185" t="s">
        <v>40</v>
      </c>
      <c r="D720" s="186"/>
      <c r="E720" s="186"/>
      <c r="F720" s="187"/>
      <c r="G720" s="185" t="s">
        <v>41</v>
      </c>
      <c r="H720" s="186"/>
      <c r="I720" s="186"/>
      <c r="J720" s="187"/>
      <c r="K720" s="188" t="s">
        <v>42</v>
      </c>
      <c r="L720" s="191" t="s">
        <v>43</v>
      </c>
      <c r="M720" s="194" t="s">
        <v>44</v>
      </c>
      <c r="N720" s="191" t="s">
        <v>45</v>
      </c>
      <c r="O720" s="191" t="s">
        <v>46</v>
      </c>
      <c r="P720" s="197" t="s">
        <v>21</v>
      </c>
    </row>
    <row r="721" spans="1:16">
      <c r="A721" s="183"/>
      <c r="B721" s="184"/>
      <c r="C721" s="191" t="s">
        <v>47</v>
      </c>
      <c r="D721" s="191" t="s">
        <v>48</v>
      </c>
      <c r="E721" s="191" t="s">
        <v>49</v>
      </c>
      <c r="F721" s="191" t="s">
        <v>50</v>
      </c>
      <c r="G721" s="191" t="s">
        <v>51</v>
      </c>
      <c r="H721" s="191" t="s">
        <v>52</v>
      </c>
      <c r="I721" s="191" t="s">
        <v>49</v>
      </c>
      <c r="J721" s="191" t="s">
        <v>53</v>
      </c>
      <c r="K721" s="189"/>
      <c r="L721" s="192"/>
      <c r="M721" s="195"/>
      <c r="N721" s="192"/>
      <c r="O721" s="192"/>
      <c r="P721" s="198"/>
    </row>
    <row r="722" spans="1:16">
      <c r="A722" s="183"/>
      <c r="B722" s="184"/>
      <c r="C722" s="192"/>
      <c r="D722" s="192"/>
      <c r="E722" s="192"/>
      <c r="F722" s="192"/>
      <c r="G722" s="192"/>
      <c r="H722" s="192"/>
      <c r="I722" s="192"/>
      <c r="J722" s="192"/>
      <c r="K722" s="189"/>
      <c r="L722" s="192"/>
      <c r="M722" s="195"/>
      <c r="N722" s="192"/>
      <c r="O722" s="192"/>
      <c r="P722" s="198"/>
    </row>
    <row r="723" spans="1:16">
      <c r="A723" s="183"/>
      <c r="B723" s="184"/>
      <c r="C723" s="193"/>
      <c r="D723" s="193"/>
      <c r="E723" s="193"/>
      <c r="F723" s="193"/>
      <c r="G723" s="193"/>
      <c r="H723" s="193"/>
      <c r="I723" s="193"/>
      <c r="J723" s="193"/>
      <c r="K723" s="190"/>
      <c r="L723" s="193"/>
      <c r="M723" s="196"/>
      <c r="N723" s="193"/>
      <c r="O723" s="193"/>
      <c r="P723" s="199"/>
    </row>
    <row r="724" spans="1:16">
      <c r="A724" s="42" t="s">
        <v>91</v>
      </c>
      <c r="B724" s="42">
        <f>ต.แม่สิน!B654</f>
        <v>8</v>
      </c>
      <c r="C724" s="42">
        <f>ต.แม่สิน!C654</f>
        <v>24</v>
      </c>
      <c r="D724" s="42">
        <f>ต.แม่สิน!D654</f>
        <v>0</v>
      </c>
      <c r="E724" s="42">
        <f>ต.แม่สิน!E654</f>
        <v>0</v>
      </c>
      <c r="F724" s="42">
        <f>ต.แม่สิน!F654</f>
        <v>24</v>
      </c>
      <c r="G724" s="42">
        <f>ต.แม่สิน!G654</f>
        <v>10</v>
      </c>
      <c r="H724" s="42">
        <f>ต.แม่สิน!H654</f>
        <v>0</v>
      </c>
      <c r="I724" s="42">
        <f>ต.แม่สิน!I654</f>
        <v>0</v>
      </c>
      <c r="J724" s="42">
        <f>ต.แม่สิน!J654</f>
        <v>10</v>
      </c>
      <c r="K724" s="43">
        <f>ต.แม่สิน!K654</f>
        <v>34</v>
      </c>
      <c r="L724" s="42">
        <f>ต.แม่สิน!L654</f>
        <v>0</v>
      </c>
      <c r="M724" s="42">
        <f>ต.แม่สิน!M654</f>
        <v>0</v>
      </c>
      <c r="N724" s="42">
        <f>ต.แม่สิน!N654</f>
        <v>0</v>
      </c>
      <c r="O724" s="42">
        <f>ต.แม่สิน!O654</f>
        <v>0</v>
      </c>
      <c r="P724" s="42">
        <f>ต.แม่สิน!P654</f>
        <v>0</v>
      </c>
    </row>
    <row r="725" spans="1:16">
      <c r="A725" s="42" t="s">
        <v>92</v>
      </c>
      <c r="B725" s="42">
        <f>ต.แม่สำ!B265</f>
        <v>7</v>
      </c>
      <c r="C725" s="42">
        <f>ต.แม่สำ!C265</f>
        <v>16</v>
      </c>
      <c r="D725" s="42">
        <f>ต.แม่สำ!D265</f>
        <v>0</v>
      </c>
      <c r="E725" s="42">
        <f>ต.แม่สำ!E265</f>
        <v>0</v>
      </c>
      <c r="F725" s="42">
        <f>ต.แม่สำ!F265</f>
        <v>16</v>
      </c>
      <c r="G725" s="42">
        <f>ต.แม่สำ!G265</f>
        <v>0</v>
      </c>
      <c r="H725" s="42">
        <f>ต.แม่สำ!H265</f>
        <v>0</v>
      </c>
      <c r="I725" s="42">
        <f>ต.แม่สำ!I265</f>
        <v>0</v>
      </c>
      <c r="J725" s="42">
        <f>ต.แม่สำ!J265</f>
        <v>0</v>
      </c>
      <c r="K725" s="43">
        <f>ต.แม่สำ!K265</f>
        <v>16</v>
      </c>
      <c r="L725" s="42">
        <f>ต.แม่สำ!L265</f>
        <v>0</v>
      </c>
      <c r="M725" s="42">
        <f>ต.แม่สำ!M265</f>
        <v>0</v>
      </c>
      <c r="N725" s="42">
        <f>ต.แม่สำ!N265</f>
        <v>0</v>
      </c>
      <c r="O725" s="42">
        <f>ต.แม่สำ!O265</f>
        <v>0</v>
      </c>
      <c r="P725" s="42">
        <f>ต.แม่สำ!P265</f>
        <v>0</v>
      </c>
    </row>
    <row r="726" spans="1:16">
      <c r="A726" s="42" t="s">
        <v>93</v>
      </c>
      <c r="B726" s="42">
        <f>ต.ป่างิ้ว!B326</f>
        <v>7</v>
      </c>
      <c r="C726" s="42">
        <f>ต.ป่างิ้ว!C326</f>
        <v>0</v>
      </c>
      <c r="D726" s="42">
        <f>ต.ป่างิ้ว!D326</f>
        <v>0</v>
      </c>
      <c r="E726" s="42">
        <f>ต.ป่างิ้ว!E326</f>
        <v>0</v>
      </c>
      <c r="F726" s="42">
        <f>ต.ป่างิ้ว!F326</f>
        <v>0</v>
      </c>
      <c r="G726" s="42">
        <f>ต.ป่างิ้ว!G326</f>
        <v>9</v>
      </c>
      <c r="H726" s="42">
        <f>ต.ป่างิ้ว!H326</f>
        <v>0</v>
      </c>
      <c r="I726" s="42">
        <f>ต.ป่างิ้ว!I326</f>
        <v>0</v>
      </c>
      <c r="J726" s="42">
        <f>ต.ป่างิ้ว!J326</f>
        <v>9</v>
      </c>
      <c r="K726" s="42">
        <f>ต.ป่างิ้ว!K326</f>
        <v>9</v>
      </c>
      <c r="L726" s="42">
        <f>ต.ป่างิ้ว!L326</f>
        <v>0</v>
      </c>
      <c r="M726" s="42" t="str">
        <f>ต.ป่างิ้ว!M326</f>
        <v>ผลสด</v>
      </c>
      <c r="N726" s="42">
        <f>ต.ป่างิ้ว!N326</f>
        <v>0</v>
      </c>
      <c r="O726" s="42" t="e">
        <f>ต.ป่างิ้ว!O326</f>
        <v>#DIV/0!</v>
      </c>
      <c r="P726" s="42">
        <f>ต.ป่างิ้ว!P326</f>
        <v>0</v>
      </c>
    </row>
    <row r="727" spans="1:16">
      <c r="A727" s="42" t="s">
        <v>94</v>
      </c>
      <c r="B727" s="42">
        <f>ต.หาดเสี้ยว!B101</f>
        <v>4</v>
      </c>
      <c r="C727" s="42">
        <f>ต.หาดเสี้ยว!C101</f>
        <v>0</v>
      </c>
      <c r="D727" s="42">
        <f>ต.หาดเสี้ยว!D101</f>
        <v>0</v>
      </c>
      <c r="E727" s="42">
        <f>ต.หาดเสี้ยว!E101</f>
        <v>0</v>
      </c>
      <c r="F727" s="42">
        <f>ต.หาดเสี้ยว!F101</f>
        <v>0</v>
      </c>
      <c r="G727" s="42">
        <f>ต.หาดเสี้ยว!G101</f>
        <v>6</v>
      </c>
      <c r="H727" s="42">
        <f>ต.หาดเสี้ยว!H101</f>
        <v>0</v>
      </c>
      <c r="I727" s="42">
        <f>ต.หาดเสี้ยว!I101</f>
        <v>0</v>
      </c>
      <c r="J727" s="42">
        <f>ต.หาดเสี้ยว!J101</f>
        <v>6</v>
      </c>
      <c r="K727" s="43">
        <f>ต.หาดเสี้ยว!K101</f>
        <v>6</v>
      </c>
      <c r="L727" s="42">
        <f>ต.หาดเสี้ยว!L101</f>
        <v>0</v>
      </c>
      <c r="M727" s="42" t="str">
        <f>ต.หาดเสี้ยว!M101</f>
        <v>ผลสด</v>
      </c>
      <c r="N727" s="42">
        <f>ต.หาดเสี้ยว!N101</f>
        <v>0</v>
      </c>
      <c r="O727" s="42" t="e">
        <f>ต.หาดเสี้ยว!O101</f>
        <v>#DIV/0!</v>
      </c>
      <c r="P727" s="42">
        <f>ต.หาดเสี้ยว!P101</f>
        <v>0</v>
      </c>
    </row>
    <row r="728" spans="1:16">
      <c r="A728" s="42" t="s">
        <v>95</v>
      </c>
      <c r="B728" s="42">
        <f>ต.บ้านตึก!B290</f>
        <v>20</v>
      </c>
      <c r="C728" s="42">
        <f>ต.บ้านตึก!C290</f>
        <v>45</v>
      </c>
      <c r="D728" s="42">
        <f>ต.บ้านตึก!D290</f>
        <v>0</v>
      </c>
      <c r="E728" s="42">
        <f>ต.บ้านตึก!E290</f>
        <v>0</v>
      </c>
      <c r="F728" s="42">
        <f>ต.บ้านตึก!F290</f>
        <v>45</v>
      </c>
      <c r="G728" s="42">
        <f>ต.บ้านตึก!G290</f>
        <v>0</v>
      </c>
      <c r="H728" s="42">
        <f>ต.บ้านตึก!H290</f>
        <v>0</v>
      </c>
      <c r="I728" s="42">
        <f>ต.บ้านตึก!I290</f>
        <v>0</v>
      </c>
      <c r="J728" s="42">
        <f>ต.บ้านตึก!J290</f>
        <v>0</v>
      </c>
      <c r="K728" s="43">
        <f>ต.บ้านตึก!K290</f>
        <v>45</v>
      </c>
      <c r="L728" s="42">
        <f>ต.บ้านตึก!L290</f>
        <v>0</v>
      </c>
      <c r="M728" s="42">
        <f>ต.บ้านตึก!M290</f>
        <v>0</v>
      </c>
      <c r="N728" s="42">
        <f>ต.บ้านตึก!N290</f>
        <v>0</v>
      </c>
      <c r="O728" s="42">
        <f>ต.บ้านตึก!O290</f>
        <v>0</v>
      </c>
      <c r="P728" s="42">
        <f>ต.บ้านตึก!P290</f>
        <v>0</v>
      </c>
    </row>
    <row r="729" spans="1:16">
      <c r="A729" s="42" t="s">
        <v>96</v>
      </c>
      <c r="B729" s="42"/>
      <c r="C729" s="44"/>
      <c r="D729" s="44"/>
      <c r="E729" s="44"/>
      <c r="F729" s="44"/>
      <c r="G729" s="44"/>
      <c r="H729" s="44"/>
      <c r="I729" s="44"/>
      <c r="J729" s="44"/>
      <c r="K729" s="43"/>
      <c r="L729" s="44"/>
      <c r="M729" s="42"/>
      <c r="N729" s="42"/>
      <c r="O729" s="42"/>
      <c r="P729" s="42"/>
    </row>
    <row r="730" spans="1:16">
      <c r="A730" s="42" t="s">
        <v>97</v>
      </c>
      <c r="B730" s="42">
        <f>ต.ดงคู่!B152</f>
        <v>5</v>
      </c>
      <c r="C730" s="42">
        <f>ต.ดงคู่!C152</f>
        <v>7</v>
      </c>
      <c r="D730" s="42">
        <f>ต.ดงคู่!D152</f>
        <v>0</v>
      </c>
      <c r="E730" s="42">
        <f>ต.ดงคู่!E152</f>
        <v>0</v>
      </c>
      <c r="F730" s="42">
        <f>ต.ดงคู่!F152</f>
        <v>7</v>
      </c>
      <c r="G730" s="42">
        <f>ต.ดงคู่!G152</f>
        <v>0</v>
      </c>
      <c r="H730" s="42">
        <f>ต.ดงคู่!H152</f>
        <v>0</v>
      </c>
      <c r="I730" s="42">
        <f>ต.ดงคู่!I152</f>
        <v>0</v>
      </c>
      <c r="J730" s="42">
        <f>ต.ดงคู่!J152</f>
        <v>0</v>
      </c>
      <c r="K730" s="43">
        <f>ต.ดงคู่!K152</f>
        <v>7</v>
      </c>
      <c r="L730" s="42">
        <f>ต.ดงคู่!L152</f>
        <v>0</v>
      </c>
      <c r="M730" s="42">
        <f>ต.ดงคู่!M152</f>
        <v>0</v>
      </c>
      <c r="N730" s="42">
        <f>ต.ดงคู่!N152</f>
        <v>0</v>
      </c>
      <c r="O730" s="42">
        <f>ต.ดงคู่!O152</f>
        <v>0</v>
      </c>
      <c r="P730" s="42">
        <f>ต.ดงคู่!P152</f>
        <v>0</v>
      </c>
    </row>
    <row r="731" spans="1:16">
      <c r="A731" s="42" t="s">
        <v>98</v>
      </c>
      <c r="B731" s="42">
        <f>ต.บ้านแก่ง!B325</f>
        <v>16</v>
      </c>
      <c r="C731" s="42">
        <f>ต.บ้านแก่ง!C325</f>
        <v>80</v>
      </c>
      <c r="D731" s="42">
        <f>ต.บ้านแก่ง!D325</f>
        <v>0</v>
      </c>
      <c r="E731" s="42">
        <f>ต.บ้านแก่ง!E325</f>
        <v>0</v>
      </c>
      <c r="F731" s="42">
        <f>ต.บ้านแก่ง!F325</f>
        <v>80</v>
      </c>
      <c r="G731" s="42">
        <f>ต.บ้านแก่ง!G325</f>
        <v>0</v>
      </c>
      <c r="H731" s="42">
        <f>ต.บ้านแก่ง!H325</f>
        <v>0</v>
      </c>
      <c r="I731" s="42">
        <f>ต.บ้านแก่ง!I325</f>
        <v>0</v>
      </c>
      <c r="J731" s="42">
        <f>ต.บ้านแก่ง!J325</f>
        <v>0</v>
      </c>
      <c r="K731" s="43">
        <f>ต.บ้านแก่ง!K325</f>
        <v>80</v>
      </c>
      <c r="L731" s="42">
        <f>ต.บ้านแก่ง!L325</f>
        <v>0</v>
      </c>
      <c r="M731" s="42">
        <f>ต.บ้านแก่ง!M325</f>
        <v>0</v>
      </c>
      <c r="N731" s="42">
        <f>ต.บ้านแก่ง!N325</f>
        <v>0</v>
      </c>
      <c r="O731" s="42">
        <f>ต.บ้านแก่ง!O325</f>
        <v>0</v>
      </c>
      <c r="P731" s="42">
        <f>ต.บ้านแก่ง!P325</f>
        <v>0</v>
      </c>
    </row>
    <row r="732" spans="1:16">
      <c r="A732" s="42" t="s">
        <v>99</v>
      </c>
      <c r="B732" s="42">
        <f>ต.ศรีสัชฯ!B124</f>
        <v>3</v>
      </c>
      <c r="C732" s="42">
        <f>ต.ศรีสัชฯ!C124</f>
        <v>5</v>
      </c>
      <c r="D732" s="42">
        <f>ต.ศรีสัชฯ!D124</f>
        <v>0</v>
      </c>
      <c r="E732" s="42">
        <f>ต.ศรีสัชฯ!E124</f>
        <v>0</v>
      </c>
      <c r="F732" s="42">
        <f>ต.ศรีสัชฯ!F124</f>
        <v>5</v>
      </c>
      <c r="G732" s="42">
        <f>ต.ศรีสัชฯ!G124</f>
        <v>0</v>
      </c>
      <c r="H732" s="42">
        <f>ต.ศรีสัชฯ!H124</f>
        <v>0</v>
      </c>
      <c r="I732" s="42">
        <f>ต.ศรีสัชฯ!I124</f>
        <v>0</v>
      </c>
      <c r="J732" s="42">
        <f>ต.ศรีสัชฯ!J124</f>
        <v>0</v>
      </c>
      <c r="K732" s="43">
        <f>ต.ศรีสัชฯ!K124</f>
        <v>5</v>
      </c>
      <c r="L732" s="42">
        <f>ต.ศรีสัชฯ!L124</f>
        <v>0</v>
      </c>
      <c r="M732" s="42">
        <f>ต.ศรีสัชฯ!M124</f>
        <v>0</v>
      </c>
      <c r="N732" s="42">
        <f>ต.ศรีสัชฯ!N124</f>
        <v>0</v>
      </c>
      <c r="O732" s="42">
        <f>ต.ศรีสัชฯ!O124</f>
        <v>0</v>
      </c>
      <c r="P732" s="42">
        <f>ต.ศรีสัชฯ!P124</f>
        <v>0</v>
      </c>
    </row>
    <row r="733" spans="1:16">
      <c r="A733" s="42" t="s">
        <v>100</v>
      </c>
      <c r="B733" s="42"/>
      <c r="C733" s="44"/>
      <c r="D733" s="44"/>
      <c r="E733" s="44"/>
      <c r="F733" s="44"/>
      <c r="G733" s="44"/>
      <c r="H733" s="44"/>
      <c r="I733" s="44"/>
      <c r="J733" s="44"/>
      <c r="K733" s="43"/>
      <c r="L733" s="44"/>
      <c r="M733" s="42"/>
      <c r="N733" s="44"/>
      <c r="O733" s="44"/>
      <c r="P733" s="44"/>
    </row>
    <row r="734" spans="1:16">
      <c r="A734" s="42" t="s">
        <v>101</v>
      </c>
      <c r="B734" s="42">
        <f>ต.สารจิตร!B275</f>
        <v>5</v>
      </c>
      <c r="C734" s="42">
        <f>ต.สารจิตร!C275</f>
        <v>6</v>
      </c>
      <c r="D734" s="42">
        <f>ต.สารจิตร!D275</f>
        <v>0</v>
      </c>
      <c r="E734" s="42">
        <f>ต.สารจิตร!E275</f>
        <v>0</v>
      </c>
      <c r="F734" s="42">
        <f>ต.สารจิตร!F275</f>
        <v>6</v>
      </c>
      <c r="G734" s="42">
        <f>ต.สารจิตร!G275</f>
        <v>0</v>
      </c>
      <c r="H734" s="42">
        <f>ต.สารจิตร!H275</f>
        <v>0</v>
      </c>
      <c r="I734" s="42">
        <f>ต.สารจิตร!I275</f>
        <v>0</v>
      </c>
      <c r="J734" s="42">
        <f>ต.สารจิตร!J275</f>
        <v>0</v>
      </c>
      <c r="K734" s="43">
        <f>ต.สารจิตร!K275</f>
        <v>6</v>
      </c>
      <c r="L734" s="42">
        <f>ต.สารจิตร!L275</f>
        <v>0</v>
      </c>
      <c r="M734" s="42" t="str">
        <f>ต.สารจิตร!M275</f>
        <v>ผลสด</v>
      </c>
      <c r="N734" s="42">
        <f>ต.สารจิตร!N275</f>
        <v>0</v>
      </c>
      <c r="O734" s="42">
        <f>ต.สารจิตร!O275</f>
        <v>0</v>
      </c>
      <c r="P734" s="42">
        <f>ต.สารจิตร!P275</f>
        <v>0</v>
      </c>
    </row>
    <row r="735" spans="1:16">
      <c r="A735" s="50" t="s">
        <v>23</v>
      </c>
      <c r="B735" s="51">
        <f t="shared" ref="B735:N735" si="34">SUM(B724:B734)</f>
        <v>75</v>
      </c>
      <c r="C735" s="52">
        <f t="shared" si="34"/>
        <v>183</v>
      </c>
      <c r="D735" s="52">
        <f t="shared" si="34"/>
        <v>0</v>
      </c>
      <c r="E735" s="52">
        <f t="shared" si="34"/>
        <v>0</v>
      </c>
      <c r="F735" s="52">
        <f t="shared" si="34"/>
        <v>183</v>
      </c>
      <c r="G735" s="52">
        <f t="shared" si="34"/>
        <v>25</v>
      </c>
      <c r="H735" s="52">
        <f t="shared" si="34"/>
        <v>0</v>
      </c>
      <c r="I735" s="52">
        <f t="shared" si="34"/>
        <v>0</v>
      </c>
      <c r="J735" s="52">
        <f t="shared" si="34"/>
        <v>25</v>
      </c>
      <c r="K735" s="53">
        <f t="shared" si="34"/>
        <v>208</v>
      </c>
      <c r="L735" s="52">
        <f t="shared" si="34"/>
        <v>0</v>
      </c>
      <c r="M735" s="51" t="s">
        <v>82</v>
      </c>
      <c r="N735" s="52">
        <f t="shared" si="34"/>
        <v>0</v>
      </c>
      <c r="O735" s="52" t="e">
        <f>N735/L735</f>
        <v>#DIV/0!</v>
      </c>
      <c r="P735" s="52">
        <f>SUM(P724:P734)</f>
        <v>0</v>
      </c>
    </row>
    <row r="736" spans="1:16" s="3" customFormat="1">
      <c r="A736" s="66"/>
      <c r="B736" s="67"/>
      <c r="C736" s="68"/>
      <c r="D736" s="68"/>
      <c r="E736" s="68"/>
      <c r="F736" s="68"/>
      <c r="G736" s="68"/>
      <c r="H736" s="68"/>
      <c r="I736" s="68"/>
      <c r="J736" s="68"/>
      <c r="K736" s="69"/>
      <c r="L736" s="68"/>
      <c r="M736" s="67"/>
      <c r="N736" s="68"/>
      <c r="O736" s="68"/>
      <c r="P736" s="68"/>
    </row>
    <row r="737" spans="1:16">
      <c r="A737" s="161" t="s">
        <v>118</v>
      </c>
      <c r="B737" s="161"/>
      <c r="C737" s="161"/>
      <c r="D737" s="161"/>
      <c r="E737" s="161"/>
      <c r="F737" s="161"/>
      <c r="G737" s="161"/>
      <c r="H737" s="161"/>
      <c r="I737" s="161"/>
      <c r="J737" s="161"/>
      <c r="K737" s="161"/>
      <c r="L737" s="161"/>
      <c r="M737" s="161"/>
      <c r="N737" s="161"/>
      <c r="O737" s="161"/>
      <c r="P737" s="161"/>
    </row>
    <row r="738" spans="1:16">
      <c r="A738" s="162" t="str">
        <f>A2</f>
        <v xml:space="preserve"> ประจำเดือน มีนาคม 2569</v>
      </c>
      <c r="B738" s="162"/>
      <c r="C738" s="162"/>
      <c r="D738" s="162"/>
      <c r="E738" s="162"/>
      <c r="F738" s="162"/>
      <c r="G738" s="162"/>
      <c r="H738" s="162"/>
      <c r="I738" s="162"/>
      <c r="J738" s="162"/>
      <c r="K738" s="162"/>
      <c r="L738" s="162"/>
      <c r="M738" s="162"/>
      <c r="N738" s="162"/>
      <c r="O738" s="162"/>
      <c r="P738" s="162"/>
    </row>
    <row r="739" spans="1:16">
      <c r="A739" s="161" t="s">
        <v>90</v>
      </c>
      <c r="B739" s="161"/>
      <c r="C739" s="161"/>
      <c r="D739" s="161"/>
      <c r="E739" s="161"/>
      <c r="F739" s="161"/>
      <c r="G739" s="161"/>
      <c r="H739" s="161"/>
      <c r="I739" s="161"/>
      <c r="J739" s="161"/>
      <c r="K739" s="161"/>
      <c r="L739" s="161"/>
      <c r="M739" s="161"/>
      <c r="N739" s="161"/>
      <c r="O739" s="161"/>
      <c r="P739" s="161"/>
    </row>
    <row r="740" spans="1:16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41"/>
      <c r="L740" s="39"/>
      <c r="M740" s="39"/>
      <c r="N740" s="39"/>
      <c r="O740" s="39"/>
      <c r="P740" s="39"/>
    </row>
    <row r="741" spans="1:16">
      <c r="A741" s="183" t="s">
        <v>32</v>
      </c>
      <c r="B741" s="184" t="s">
        <v>20</v>
      </c>
      <c r="C741" s="185" t="s">
        <v>40</v>
      </c>
      <c r="D741" s="186"/>
      <c r="E741" s="186"/>
      <c r="F741" s="187"/>
      <c r="G741" s="185" t="s">
        <v>41</v>
      </c>
      <c r="H741" s="186"/>
      <c r="I741" s="186"/>
      <c r="J741" s="187"/>
      <c r="K741" s="188" t="s">
        <v>42</v>
      </c>
      <c r="L741" s="191" t="s">
        <v>43</v>
      </c>
      <c r="M741" s="194" t="s">
        <v>44</v>
      </c>
      <c r="N741" s="191" t="s">
        <v>45</v>
      </c>
      <c r="O741" s="191" t="s">
        <v>46</v>
      </c>
      <c r="P741" s="197" t="s">
        <v>21</v>
      </c>
    </row>
    <row r="742" spans="1:16">
      <c r="A742" s="183"/>
      <c r="B742" s="184"/>
      <c r="C742" s="191" t="s">
        <v>47</v>
      </c>
      <c r="D742" s="191" t="s">
        <v>48</v>
      </c>
      <c r="E742" s="191" t="s">
        <v>49</v>
      </c>
      <c r="F742" s="191" t="s">
        <v>50</v>
      </c>
      <c r="G742" s="191" t="s">
        <v>51</v>
      </c>
      <c r="H742" s="191" t="s">
        <v>52</v>
      </c>
      <c r="I742" s="191" t="s">
        <v>49</v>
      </c>
      <c r="J742" s="191" t="s">
        <v>53</v>
      </c>
      <c r="K742" s="189"/>
      <c r="L742" s="192"/>
      <c r="M742" s="195"/>
      <c r="N742" s="192"/>
      <c r="O742" s="192"/>
      <c r="P742" s="198"/>
    </row>
    <row r="743" spans="1:16">
      <c r="A743" s="183"/>
      <c r="B743" s="184"/>
      <c r="C743" s="192"/>
      <c r="D743" s="192"/>
      <c r="E743" s="192"/>
      <c r="F743" s="192"/>
      <c r="G743" s="192"/>
      <c r="H743" s="192"/>
      <c r="I743" s="192"/>
      <c r="J743" s="192"/>
      <c r="K743" s="189"/>
      <c r="L743" s="192"/>
      <c r="M743" s="195"/>
      <c r="N743" s="192"/>
      <c r="O743" s="192"/>
      <c r="P743" s="198"/>
    </row>
    <row r="744" spans="1:16">
      <c r="A744" s="183"/>
      <c r="B744" s="184"/>
      <c r="C744" s="193"/>
      <c r="D744" s="193"/>
      <c r="E744" s="193"/>
      <c r="F744" s="193"/>
      <c r="G744" s="193"/>
      <c r="H744" s="193"/>
      <c r="I744" s="193"/>
      <c r="J744" s="193"/>
      <c r="K744" s="190"/>
      <c r="L744" s="193"/>
      <c r="M744" s="196"/>
      <c r="N744" s="193"/>
      <c r="O744" s="193"/>
      <c r="P744" s="199"/>
    </row>
    <row r="745" spans="1:16">
      <c r="A745" s="42" t="s">
        <v>91</v>
      </c>
      <c r="B745" s="42"/>
      <c r="C745" s="44"/>
      <c r="D745" s="44"/>
      <c r="E745" s="44"/>
      <c r="F745" s="44"/>
      <c r="G745" s="44"/>
      <c r="H745" s="44"/>
      <c r="I745" s="44"/>
      <c r="J745" s="44"/>
      <c r="K745" s="43"/>
      <c r="L745" s="44"/>
      <c r="M745" s="42"/>
      <c r="N745" s="44"/>
      <c r="O745" s="44"/>
      <c r="P745" s="44"/>
    </row>
    <row r="746" spans="1:16">
      <c r="A746" s="42" t="s">
        <v>92</v>
      </c>
      <c r="B746" s="42">
        <f>ต.แม่สำ!B617</f>
        <v>16</v>
      </c>
      <c r="C746" s="42">
        <f>ต.แม่สำ!C617</f>
        <v>175</v>
      </c>
      <c r="D746" s="42">
        <f>ต.แม่สำ!D617</f>
        <v>0</v>
      </c>
      <c r="E746" s="42">
        <f>ต.แม่สำ!E617</f>
        <v>0</v>
      </c>
      <c r="F746" s="42">
        <f>ต.แม่สำ!F617</f>
        <v>175</v>
      </c>
      <c r="G746" s="42">
        <f>ต.แม่สำ!G617</f>
        <v>0</v>
      </c>
      <c r="H746" s="42">
        <f>ต.แม่สำ!H617</f>
        <v>0</v>
      </c>
      <c r="I746" s="42">
        <f>ต.แม่สำ!I617</f>
        <v>0</v>
      </c>
      <c r="J746" s="42">
        <f>ต.แม่สำ!J617</f>
        <v>0</v>
      </c>
      <c r="K746" s="42">
        <f>ต.แม่สำ!K617</f>
        <v>175</v>
      </c>
      <c r="L746" s="42">
        <f>ต.แม่สำ!L617</f>
        <v>0</v>
      </c>
      <c r="M746" s="42">
        <f>ต.แม่สำ!M617</f>
        <v>0</v>
      </c>
      <c r="N746" s="42">
        <f>ต.แม่สำ!N617</f>
        <v>0</v>
      </c>
      <c r="O746" s="42" t="e">
        <f>ต.แม่สำ!O617</f>
        <v>#DIV/0!</v>
      </c>
      <c r="P746" s="42">
        <f>ต.แม่สำ!P617</f>
        <v>0</v>
      </c>
    </row>
    <row r="747" spans="1:16">
      <c r="A747" s="42" t="s">
        <v>93</v>
      </c>
      <c r="B747" s="42"/>
      <c r="C747" s="44"/>
      <c r="D747" s="44"/>
      <c r="E747" s="44"/>
      <c r="F747" s="44"/>
      <c r="G747" s="44"/>
      <c r="H747" s="44"/>
      <c r="I747" s="44"/>
      <c r="J747" s="44"/>
      <c r="K747" s="43"/>
      <c r="L747" s="44"/>
      <c r="M747" s="42"/>
      <c r="N747" s="42"/>
      <c r="O747" s="42"/>
      <c r="P747" s="42"/>
    </row>
    <row r="748" spans="1:16">
      <c r="A748" s="42" t="s">
        <v>94</v>
      </c>
      <c r="B748" s="42"/>
      <c r="C748" s="44"/>
      <c r="D748" s="44"/>
      <c r="E748" s="44"/>
      <c r="F748" s="44"/>
      <c r="G748" s="44"/>
      <c r="H748" s="44"/>
      <c r="I748" s="44"/>
      <c r="J748" s="44"/>
      <c r="K748" s="43"/>
      <c r="L748" s="44"/>
      <c r="M748" s="42"/>
      <c r="N748" s="42"/>
      <c r="O748" s="42"/>
      <c r="P748" s="42"/>
    </row>
    <row r="749" spans="1:16">
      <c r="A749" s="42" t="s">
        <v>95</v>
      </c>
      <c r="B749" s="42"/>
      <c r="C749" s="44"/>
      <c r="D749" s="44"/>
      <c r="E749" s="44"/>
      <c r="F749" s="44"/>
      <c r="G749" s="44"/>
      <c r="H749" s="44"/>
      <c r="I749" s="44"/>
      <c r="J749" s="44"/>
      <c r="K749" s="43"/>
      <c r="L749" s="44"/>
      <c r="M749" s="42"/>
      <c r="N749" s="42"/>
      <c r="O749" s="42"/>
      <c r="P749" s="42"/>
    </row>
    <row r="750" spans="1:16">
      <c r="A750" s="42" t="s">
        <v>96</v>
      </c>
      <c r="B750" s="42">
        <f>ต.หนองอ้อ!B168</f>
        <v>9</v>
      </c>
      <c r="C750" s="42">
        <f>ต.หนองอ้อ!C168</f>
        <v>75</v>
      </c>
      <c r="D750" s="42">
        <f>ต.หนองอ้อ!D168</f>
        <v>0</v>
      </c>
      <c r="E750" s="42">
        <f>ต.หนองอ้อ!E168</f>
        <v>0</v>
      </c>
      <c r="F750" s="42">
        <f>ต.หนองอ้อ!F168</f>
        <v>75</v>
      </c>
      <c r="G750" s="42">
        <f>ต.หนองอ้อ!G168</f>
        <v>0</v>
      </c>
      <c r="H750" s="42">
        <f>ต.หนองอ้อ!H168</f>
        <v>0</v>
      </c>
      <c r="I750" s="42">
        <f>ต.หนองอ้อ!I168</f>
        <v>0</v>
      </c>
      <c r="J750" s="42">
        <f>ต.หนองอ้อ!J168</f>
        <v>0</v>
      </c>
      <c r="K750" s="43">
        <f>ต.หนองอ้อ!K168</f>
        <v>75</v>
      </c>
      <c r="L750" s="42">
        <f>ต.หนองอ้อ!L168</f>
        <v>0</v>
      </c>
      <c r="M750" s="42">
        <f>ต.หนองอ้อ!M168</f>
        <v>0</v>
      </c>
      <c r="N750" s="42">
        <f>ต.หนองอ้อ!N168</f>
        <v>0</v>
      </c>
      <c r="O750" s="42" t="e">
        <f>ต.หนองอ้อ!O168</f>
        <v>#DIV/0!</v>
      </c>
      <c r="P750" s="42">
        <f>ต.หนองอ้อ!P168</f>
        <v>0</v>
      </c>
    </row>
    <row r="751" spans="1:16">
      <c r="A751" s="42" t="s">
        <v>97</v>
      </c>
      <c r="B751" s="42">
        <f>ต.ดงคู่!B167</f>
        <v>24</v>
      </c>
      <c r="C751" s="42">
        <f>ต.ดงคู่!C167</f>
        <v>189</v>
      </c>
      <c r="D751" s="42">
        <f>ต.ดงคู่!D167</f>
        <v>0</v>
      </c>
      <c r="E751" s="42">
        <f>ต.ดงคู่!E167</f>
        <v>0</v>
      </c>
      <c r="F751" s="42">
        <f>ต.ดงคู่!F167</f>
        <v>189</v>
      </c>
      <c r="G751" s="42">
        <f>ต.ดงคู่!G167</f>
        <v>0</v>
      </c>
      <c r="H751" s="42">
        <f>ต.ดงคู่!H167</f>
        <v>0</v>
      </c>
      <c r="I751" s="42">
        <f>ต.ดงคู่!I167</f>
        <v>0</v>
      </c>
      <c r="J751" s="42">
        <f>ต.ดงคู่!J167</f>
        <v>0</v>
      </c>
      <c r="K751" s="43">
        <f>ต.ดงคู่!K167</f>
        <v>189</v>
      </c>
      <c r="L751" s="42">
        <f>ต.ดงคู่!L167</f>
        <v>0</v>
      </c>
      <c r="M751" s="42">
        <f>ต.ดงคู่!M167</f>
        <v>0</v>
      </c>
      <c r="N751" s="42">
        <f>ต.ดงคู่!N167</f>
        <v>0</v>
      </c>
      <c r="O751" s="42" t="e">
        <f>ต.ดงคู่!O167</f>
        <v>#DIV/0!</v>
      </c>
      <c r="P751" s="42">
        <f>ต.ดงคู่!P167</f>
        <v>0</v>
      </c>
    </row>
    <row r="752" spans="1:16">
      <c r="A752" s="42" t="s">
        <v>98</v>
      </c>
      <c r="B752" s="42">
        <f>ต.บ้านแก่ง!B483</f>
        <v>20</v>
      </c>
      <c r="C752" s="42">
        <f>ต.บ้านแก่ง!C483</f>
        <v>70</v>
      </c>
      <c r="D752" s="42">
        <f>ต.บ้านแก่ง!D483</f>
        <v>0</v>
      </c>
      <c r="E752" s="42">
        <f>ต.บ้านแก่ง!E483</f>
        <v>0</v>
      </c>
      <c r="F752" s="42">
        <f>ต.บ้านแก่ง!F483</f>
        <v>70</v>
      </c>
      <c r="G752" s="42">
        <f>ต.บ้านแก่ง!G483</f>
        <v>0</v>
      </c>
      <c r="H752" s="42">
        <f>ต.บ้านแก่ง!H483</f>
        <v>0</v>
      </c>
      <c r="I752" s="42">
        <f>ต.บ้านแก่ง!I483</f>
        <v>0</v>
      </c>
      <c r="J752" s="42">
        <f>ต.บ้านแก่ง!J483</f>
        <v>0</v>
      </c>
      <c r="K752" s="42">
        <f>ต.บ้านแก่ง!K483</f>
        <v>70</v>
      </c>
      <c r="L752" s="42">
        <f>ต.บ้านแก่ง!L483</f>
        <v>0</v>
      </c>
      <c r="M752" s="42">
        <f>ต.บ้านแก่ง!M483</f>
        <v>0</v>
      </c>
      <c r="N752" s="42">
        <f>ต.บ้านแก่ง!N483</f>
        <v>0</v>
      </c>
      <c r="O752" s="42" t="e">
        <f>ต.บ้านแก่ง!O483</f>
        <v>#DIV/0!</v>
      </c>
      <c r="P752" s="42">
        <f>ต.บ้านแก่ง!P483</f>
        <v>0</v>
      </c>
    </row>
    <row r="753" spans="1:16">
      <c r="A753" s="42" t="s">
        <v>99</v>
      </c>
      <c r="B753" s="42"/>
      <c r="C753" s="44"/>
      <c r="D753" s="44"/>
      <c r="E753" s="44"/>
      <c r="F753" s="44"/>
      <c r="G753" s="44"/>
      <c r="H753" s="44"/>
      <c r="I753" s="44"/>
      <c r="J753" s="44"/>
      <c r="K753" s="43"/>
      <c r="L753" s="44"/>
      <c r="M753" s="42"/>
      <c r="N753" s="44"/>
      <c r="O753" s="44"/>
      <c r="P753" s="44"/>
    </row>
    <row r="754" spans="1:16">
      <c r="A754" s="42" t="s">
        <v>100</v>
      </c>
      <c r="B754" s="42"/>
      <c r="C754" s="44"/>
      <c r="D754" s="44"/>
      <c r="E754" s="44"/>
      <c r="F754" s="44"/>
      <c r="G754" s="44"/>
      <c r="H754" s="44"/>
      <c r="I754" s="44"/>
      <c r="J754" s="44"/>
      <c r="K754" s="43"/>
      <c r="L754" s="44"/>
      <c r="M754" s="42"/>
      <c r="N754" s="44"/>
      <c r="O754" s="44"/>
      <c r="P754" s="44"/>
    </row>
    <row r="755" spans="1:16">
      <c r="A755" s="42" t="s">
        <v>101</v>
      </c>
      <c r="B755" s="42"/>
      <c r="C755" s="44"/>
      <c r="D755" s="44"/>
      <c r="E755" s="44"/>
      <c r="F755" s="44"/>
      <c r="G755" s="44"/>
      <c r="H755" s="44"/>
      <c r="I755" s="44"/>
      <c r="J755" s="44"/>
      <c r="K755" s="43"/>
      <c r="L755" s="44"/>
      <c r="M755" s="42"/>
      <c r="N755" s="44"/>
      <c r="O755" s="44"/>
      <c r="P755" s="44"/>
    </row>
    <row r="756" spans="1:16">
      <c r="A756" s="50" t="s">
        <v>23</v>
      </c>
      <c r="B756" s="51">
        <f t="shared" ref="B756:P756" si="35">SUM(B745:B755)</f>
        <v>69</v>
      </c>
      <c r="C756" s="52">
        <f t="shared" si="35"/>
        <v>509</v>
      </c>
      <c r="D756" s="52">
        <f t="shared" si="35"/>
        <v>0</v>
      </c>
      <c r="E756" s="52">
        <f t="shared" si="35"/>
        <v>0</v>
      </c>
      <c r="F756" s="52">
        <f t="shared" si="35"/>
        <v>509</v>
      </c>
      <c r="G756" s="52">
        <f t="shared" si="35"/>
        <v>0</v>
      </c>
      <c r="H756" s="52">
        <f t="shared" si="35"/>
        <v>0</v>
      </c>
      <c r="I756" s="52">
        <f t="shared" si="35"/>
        <v>0</v>
      </c>
      <c r="J756" s="52">
        <f t="shared" si="35"/>
        <v>0</v>
      </c>
      <c r="K756" s="53">
        <f t="shared" si="35"/>
        <v>509</v>
      </c>
      <c r="L756" s="52">
        <f t="shared" si="35"/>
        <v>0</v>
      </c>
      <c r="M756" s="51">
        <f t="shared" si="35"/>
        <v>0</v>
      </c>
      <c r="N756" s="52">
        <f t="shared" si="35"/>
        <v>0</v>
      </c>
      <c r="O756" s="52" t="e">
        <f t="shared" si="35"/>
        <v>#DIV/0!</v>
      </c>
      <c r="P756" s="52">
        <f t="shared" si="35"/>
        <v>0</v>
      </c>
    </row>
    <row r="757" spans="1:16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41"/>
      <c r="L757" s="39"/>
      <c r="M757" s="39"/>
      <c r="N757" s="39"/>
      <c r="O757" s="39"/>
      <c r="P757" s="39"/>
    </row>
    <row r="758" spans="1:16">
      <c r="A758" s="161" t="s">
        <v>118</v>
      </c>
      <c r="B758" s="161"/>
      <c r="C758" s="161"/>
      <c r="D758" s="161"/>
      <c r="E758" s="161"/>
      <c r="F758" s="161"/>
      <c r="G758" s="161"/>
      <c r="H758" s="161"/>
      <c r="I758" s="161"/>
      <c r="J758" s="161"/>
      <c r="K758" s="161"/>
      <c r="L758" s="161"/>
      <c r="M758" s="161"/>
      <c r="N758" s="161"/>
      <c r="O758" s="161"/>
      <c r="P758" s="161"/>
    </row>
    <row r="759" spans="1:16">
      <c r="A759" s="162" t="str">
        <f>A2</f>
        <v xml:space="preserve"> ประจำเดือน มีนาคม 2569</v>
      </c>
      <c r="B759" s="162"/>
      <c r="C759" s="162"/>
      <c r="D759" s="162"/>
      <c r="E759" s="162"/>
      <c r="F759" s="162"/>
      <c r="G759" s="162"/>
      <c r="H759" s="162"/>
      <c r="I759" s="162"/>
      <c r="J759" s="162"/>
      <c r="K759" s="162"/>
      <c r="L759" s="162"/>
      <c r="M759" s="162"/>
      <c r="N759" s="162"/>
      <c r="O759" s="162"/>
      <c r="P759" s="162"/>
    </row>
    <row r="760" spans="1:16">
      <c r="A760" s="161" t="s">
        <v>90</v>
      </c>
      <c r="B760" s="161"/>
      <c r="C760" s="161"/>
      <c r="D760" s="161"/>
      <c r="E760" s="161"/>
      <c r="F760" s="161"/>
      <c r="G760" s="161"/>
      <c r="H760" s="161"/>
      <c r="I760" s="161"/>
      <c r="J760" s="161"/>
      <c r="K760" s="161"/>
      <c r="L760" s="161"/>
      <c r="M760" s="161"/>
      <c r="N760" s="161"/>
      <c r="O760" s="161"/>
      <c r="P760" s="161"/>
    </row>
    <row r="761" spans="1:16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41"/>
      <c r="L761" s="39"/>
      <c r="M761" s="39"/>
      <c r="N761" s="39"/>
      <c r="O761" s="39"/>
      <c r="P761" s="39"/>
    </row>
    <row r="762" spans="1:16">
      <c r="A762" s="183" t="s">
        <v>33</v>
      </c>
      <c r="B762" s="184" t="s">
        <v>20</v>
      </c>
      <c r="C762" s="185" t="s">
        <v>40</v>
      </c>
      <c r="D762" s="186"/>
      <c r="E762" s="186"/>
      <c r="F762" s="187"/>
      <c r="G762" s="185" t="s">
        <v>41</v>
      </c>
      <c r="H762" s="186"/>
      <c r="I762" s="186"/>
      <c r="J762" s="187"/>
      <c r="K762" s="188" t="s">
        <v>42</v>
      </c>
      <c r="L762" s="191" t="s">
        <v>43</v>
      </c>
      <c r="M762" s="194" t="s">
        <v>44</v>
      </c>
      <c r="N762" s="191" t="s">
        <v>45</v>
      </c>
      <c r="O762" s="191" t="s">
        <v>46</v>
      </c>
      <c r="P762" s="197" t="s">
        <v>21</v>
      </c>
    </row>
    <row r="763" spans="1:16">
      <c r="A763" s="183"/>
      <c r="B763" s="184"/>
      <c r="C763" s="191" t="s">
        <v>47</v>
      </c>
      <c r="D763" s="191" t="s">
        <v>48</v>
      </c>
      <c r="E763" s="191" t="s">
        <v>49</v>
      </c>
      <c r="F763" s="191" t="s">
        <v>50</v>
      </c>
      <c r="G763" s="191" t="s">
        <v>51</v>
      </c>
      <c r="H763" s="191" t="s">
        <v>52</v>
      </c>
      <c r="I763" s="201" t="s">
        <v>49</v>
      </c>
      <c r="J763" s="191" t="s">
        <v>53</v>
      </c>
      <c r="K763" s="189"/>
      <c r="L763" s="192"/>
      <c r="M763" s="195"/>
      <c r="N763" s="192"/>
      <c r="O763" s="192"/>
      <c r="P763" s="198"/>
    </row>
    <row r="764" spans="1:16">
      <c r="A764" s="183"/>
      <c r="B764" s="184"/>
      <c r="C764" s="192"/>
      <c r="D764" s="192"/>
      <c r="E764" s="192"/>
      <c r="F764" s="192"/>
      <c r="G764" s="192"/>
      <c r="H764" s="192"/>
      <c r="I764" s="202"/>
      <c r="J764" s="192"/>
      <c r="K764" s="189"/>
      <c r="L764" s="192"/>
      <c r="M764" s="195"/>
      <c r="N764" s="192"/>
      <c r="O764" s="192"/>
      <c r="P764" s="198"/>
    </row>
    <row r="765" spans="1:16">
      <c r="A765" s="183"/>
      <c r="B765" s="184"/>
      <c r="C765" s="193"/>
      <c r="D765" s="193"/>
      <c r="E765" s="193"/>
      <c r="F765" s="193"/>
      <c r="G765" s="193"/>
      <c r="H765" s="193"/>
      <c r="I765" s="203"/>
      <c r="J765" s="193"/>
      <c r="K765" s="190"/>
      <c r="L765" s="193"/>
      <c r="M765" s="196"/>
      <c r="N765" s="193"/>
      <c r="O765" s="193"/>
      <c r="P765" s="199"/>
    </row>
    <row r="766" spans="1:16">
      <c r="A766" s="42" t="s">
        <v>91</v>
      </c>
      <c r="B766" s="42">
        <f>ต.แม่สิน!B685</f>
        <v>554</v>
      </c>
      <c r="C766" s="45">
        <f>ต.แม่สิน!C685</f>
        <v>3278</v>
      </c>
      <c r="D766" s="42">
        <f>ต.แม่สิน!D685</f>
        <v>0</v>
      </c>
      <c r="E766" s="42">
        <f>ต.แม่สิน!E685</f>
        <v>0</v>
      </c>
      <c r="F766" s="45">
        <f>ต.แม่สิน!F685</f>
        <v>3278</v>
      </c>
      <c r="G766" s="45">
        <f>ต.แม่สิน!G685</f>
        <v>6591</v>
      </c>
      <c r="H766" s="42">
        <f>ต.แม่สิน!H685</f>
        <v>0</v>
      </c>
      <c r="I766" s="42">
        <f>ต.แม่สิน!I685</f>
        <v>0</v>
      </c>
      <c r="J766" s="45">
        <f>ต.แม่สิน!J685</f>
        <v>6591</v>
      </c>
      <c r="K766" s="43">
        <f>ต.แม่สิน!K685</f>
        <v>9869</v>
      </c>
      <c r="L766" s="45">
        <f>ต.แม่สิน!L685</f>
        <v>0</v>
      </c>
      <c r="M766" s="42" t="str">
        <f>ต.แม่สิน!M685</f>
        <v>ยางก้อนถ้วย</v>
      </c>
      <c r="N766" s="44">
        <f>ต.แม่สิน!N685</f>
        <v>0</v>
      </c>
      <c r="O766" s="44" t="e">
        <f>ต.แม่สิน!O685</f>
        <v>#DIV/0!</v>
      </c>
      <c r="P766" s="44">
        <f>ต.แม่สิน!P685</f>
        <v>0</v>
      </c>
    </row>
    <row r="767" spans="1:16">
      <c r="A767" s="42" t="s">
        <v>92</v>
      </c>
      <c r="B767" s="42">
        <f>ต.แม่สำ!B285</f>
        <v>435</v>
      </c>
      <c r="C767" s="45">
        <f>ต.แม่สำ!C285</f>
        <v>3869</v>
      </c>
      <c r="D767" s="42">
        <f>ต.แม่สำ!D285</f>
        <v>0</v>
      </c>
      <c r="E767" s="42">
        <f>ต.แม่สำ!E285</f>
        <v>0</v>
      </c>
      <c r="F767" s="42">
        <f>ต.แม่สำ!F285</f>
        <v>3869</v>
      </c>
      <c r="G767" s="45">
        <f>ต.แม่สำ!G285</f>
        <v>5431</v>
      </c>
      <c r="H767" s="42">
        <f>ต.แม่สำ!H285</f>
        <v>0</v>
      </c>
      <c r="I767" s="42">
        <f>ต.แม่สำ!I285</f>
        <v>0</v>
      </c>
      <c r="J767" s="45">
        <f>ต.แม่สำ!J285</f>
        <v>5431</v>
      </c>
      <c r="K767" s="43">
        <f>ต.แม่สำ!K285</f>
        <v>9300</v>
      </c>
      <c r="L767" s="42">
        <f>ต.แม่สำ!L285</f>
        <v>0</v>
      </c>
      <c r="M767" s="42" t="str">
        <f>ต.แม่สำ!M285</f>
        <v>ยางก้อนถ้วย</v>
      </c>
      <c r="N767" s="44">
        <f>ต.แม่สำ!N285</f>
        <v>0</v>
      </c>
      <c r="O767" s="44" t="e">
        <f>ต.แม่สำ!O285</f>
        <v>#DIV/0!</v>
      </c>
      <c r="P767" s="44">
        <f>ต.แม่สำ!P285</f>
        <v>0</v>
      </c>
    </row>
    <row r="768" spans="1:16">
      <c r="A768" s="42" t="s">
        <v>93</v>
      </c>
      <c r="B768" s="42">
        <f>ต.ป่างิ้ว!B344</f>
        <v>2</v>
      </c>
      <c r="C768" s="42">
        <f>ต.ป่างิ้ว!C344</f>
        <v>27</v>
      </c>
      <c r="D768" s="42">
        <f>ต.ป่างิ้ว!D344</f>
        <v>0</v>
      </c>
      <c r="E768" s="42">
        <f>ต.ป่างิ้ว!E344</f>
        <v>0</v>
      </c>
      <c r="F768" s="42">
        <f>ต.ป่างิ้ว!F344</f>
        <v>27</v>
      </c>
      <c r="G768" s="42">
        <f>ต.ป่างิ้ว!G344</f>
        <v>20</v>
      </c>
      <c r="H768" s="42">
        <f>ต.ป่างิ้ว!H344</f>
        <v>0</v>
      </c>
      <c r="I768" s="42">
        <f>ต.ป่างิ้ว!I344</f>
        <v>0</v>
      </c>
      <c r="J768" s="42">
        <f>ต.ป่างิ้ว!J344</f>
        <v>20</v>
      </c>
      <c r="K768" s="42">
        <f>ต.ป่างิ้ว!K344</f>
        <v>47</v>
      </c>
      <c r="L768" s="42">
        <f>ต.ป่างิ้ว!L344</f>
        <v>0</v>
      </c>
      <c r="M768" s="42" t="str">
        <f>ต.ป่างิ้ว!M344</f>
        <v>ยางก้อนถ้วย</v>
      </c>
      <c r="N768" s="42">
        <f>ต.ป่างิ้ว!N344</f>
        <v>0</v>
      </c>
      <c r="O768" s="42" t="e">
        <f>ต.ป่างิ้ว!O344</f>
        <v>#DIV/0!</v>
      </c>
      <c r="P768" s="42">
        <f>ต.ป่างิ้ว!P344</f>
        <v>0</v>
      </c>
    </row>
    <row r="769" spans="1:16">
      <c r="A769" s="42" t="s">
        <v>94</v>
      </c>
      <c r="B769" s="42">
        <f>ต.หาดเสี้ยว!B112</f>
        <v>2</v>
      </c>
      <c r="C769" s="42">
        <f>ต.หาดเสี้ยว!C112</f>
        <v>49</v>
      </c>
      <c r="D769" s="42">
        <f>ต.หาดเสี้ยว!D112</f>
        <v>0</v>
      </c>
      <c r="E769" s="42">
        <f>ต.หาดเสี้ยว!E112</f>
        <v>0</v>
      </c>
      <c r="F769" s="42">
        <f>ต.หาดเสี้ยว!F112</f>
        <v>49</v>
      </c>
      <c r="G769" s="42">
        <f>ต.หาดเสี้ยว!G112</f>
        <v>0</v>
      </c>
      <c r="H769" s="42">
        <f>ต.หาดเสี้ยว!H112</f>
        <v>0</v>
      </c>
      <c r="I769" s="42">
        <f>ต.หาดเสี้ยว!I112</f>
        <v>0</v>
      </c>
      <c r="J769" s="42">
        <f>ต.หาดเสี้ยว!J112</f>
        <v>0</v>
      </c>
      <c r="K769" s="43">
        <f>ต.หาดเสี้ยว!K112</f>
        <v>49</v>
      </c>
      <c r="L769" s="42">
        <f>ต.หาดเสี้ยว!L112</f>
        <v>0</v>
      </c>
      <c r="M769" s="42">
        <f>ต.หาดเสี้ยว!M112</f>
        <v>0</v>
      </c>
      <c r="N769" s="44">
        <f>ต.หาดเสี้ยว!N112</f>
        <v>0</v>
      </c>
      <c r="O769" s="44"/>
      <c r="P769" s="44">
        <f>ต.หาดเสี้ยว!P112</f>
        <v>0</v>
      </c>
    </row>
    <row r="770" spans="1:16">
      <c r="A770" s="42" t="s">
        <v>95</v>
      </c>
      <c r="B770" s="42">
        <f>ต.บ้านตึก!B310</f>
        <v>195</v>
      </c>
      <c r="C770" s="42">
        <f>ต.บ้านตึก!C310</f>
        <v>2622</v>
      </c>
      <c r="D770" s="42">
        <f>ต.บ้านตึก!D310</f>
        <v>0</v>
      </c>
      <c r="E770" s="42">
        <f>ต.บ้านตึก!E310</f>
        <v>0</v>
      </c>
      <c r="F770" s="42">
        <f>ต.บ้านตึก!F310</f>
        <v>2622</v>
      </c>
      <c r="G770" s="42">
        <f>ต.บ้านตึก!G310</f>
        <v>811</v>
      </c>
      <c r="H770" s="42">
        <f>ต.บ้านตึก!H310</f>
        <v>0</v>
      </c>
      <c r="I770" s="42">
        <f>ต.บ้านตึก!I310</f>
        <v>0</v>
      </c>
      <c r="J770" s="42">
        <f>ต.บ้านตึก!J310</f>
        <v>811</v>
      </c>
      <c r="K770" s="42">
        <f>ต.บ้านตึก!K310</f>
        <v>3433</v>
      </c>
      <c r="L770" s="42">
        <f>ต.บ้านตึก!L310</f>
        <v>0</v>
      </c>
      <c r="M770" s="42" t="str">
        <f>ต.บ้านตึก!M310</f>
        <v>ยางก้อนถ้วย</v>
      </c>
      <c r="N770" s="42">
        <f>ต.บ้านตึก!N310</f>
        <v>0</v>
      </c>
      <c r="O770" s="42" t="e">
        <f>ต.บ้านตึก!O310</f>
        <v>#DIV/0!</v>
      </c>
      <c r="P770" s="64">
        <f>ต.บ้านตึก!P310</f>
        <v>0</v>
      </c>
    </row>
    <row r="771" spans="1:16">
      <c r="A771" s="42" t="s">
        <v>96</v>
      </c>
      <c r="B771" s="42">
        <f>ต.หนองอ้อ!B183</f>
        <v>7</v>
      </c>
      <c r="C771" s="42">
        <f>ต.หนองอ้อ!C183</f>
        <v>34</v>
      </c>
      <c r="D771" s="42">
        <f>ต.หนองอ้อ!D183</f>
        <v>0</v>
      </c>
      <c r="E771" s="42">
        <f>ต.หนองอ้อ!E183</f>
        <v>0</v>
      </c>
      <c r="F771" s="42">
        <f>ต.หนองอ้อ!F183</f>
        <v>34</v>
      </c>
      <c r="G771" s="47">
        <f>ต.หนองอ้อ!G183</f>
        <v>0</v>
      </c>
      <c r="H771" s="42">
        <f>ต.หนองอ้อ!H183</f>
        <v>0</v>
      </c>
      <c r="I771" s="42">
        <f>ต.หนองอ้อ!I183</f>
        <v>0</v>
      </c>
      <c r="J771" s="42">
        <f>ต.หนองอ้อ!J183</f>
        <v>0</v>
      </c>
      <c r="K771" s="43">
        <f>ต.หนองอ้อ!K183</f>
        <v>34</v>
      </c>
      <c r="L771" s="42">
        <f>ต.หนองอ้อ!L183</f>
        <v>0</v>
      </c>
      <c r="M771" s="42">
        <f>ต.หนองอ้อ!M183</f>
        <v>0</v>
      </c>
      <c r="N771" s="44">
        <f>ต.หนองอ้อ!N183</f>
        <v>0</v>
      </c>
      <c r="O771" s="44"/>
      <c r="P771" s="44">
        <f>ต.หนองอ้อ!P183</f>
        <v>0</v>
      </c>
    </row>
    <row r="772" spans="1:16">
      <c r="A772" s="42" t="s">
        <v>97</v>
      </c>
      <c r="B772" s="42">
        <f>ต.ดงคู่!B184</f>
        <v>23</v>
      </c>
      <c r="C772" s="42">
        <f>ต.ดงคู่!C184</f>
        <v>99</v>
      </c>
      <c r="D772" s="42">
        <f>ต.ดงคู่!D184</f>
        <v>0</v>
      </c>
      <c r="E772" s="42">
        <f>ต.ดงคู่!E184</f>
        <v>0</v>
      </c>
      <c r="F772" s="42">
        <f>ต.ดงคู่!F184</f>
        <v>99</v>
      </c>
      <c r="G772" s="42">
        <f>ต.ดงคู่!G184</f>
        <v>50</v>
      </c>
      <c r="H772" s="42">
        <f>ต.ดงคู่!H184</f>
        <v>0</v>
      </c>
      <c r="I772" s="42">
        <f>ต.ดงคู่!I184</f>
        <v>0</v>
      </c>
      <c r="J772" s="42">
        <f>ต.ดงคู่!J184</f>
        <v>50</v>
      </c>
      <c r="K772" s="42">
        <f>ต.ดงคู่!K184</f>
        <v>149</v>
      </c>
      <c r="L772" s="42">
        <f>ต.ดงคู่!L184</f>
        <v>0</v>
      </c>
      <c r="M772" s="42" t="str">
        <f>ต.ดงคู่!M184</f>
        <v>ยางก้อนถ้วย</v>
      </c>
      <c r="N772" s="42">
        <f>ต.ดงคู่!N184</f>
        <v>0</v>
      </c>
      <c r="O772" s="42" t="e">
        <f>ต.ดงคู่!O184</f>
        <v>#DIV/0!</v>
      </c>
      <c r="P772" s="64">
        <f>ต.ดงคู่!P184</f>
        <v>0</v>
      </c>
    </row>
    <row r="773" spans="1:16">
      <c r="A773" s="42" t="s">
        <v>98</v>
      </c>
      <c r="B773" s="42">
        <f>ต.บ้านแก่ง!B344</f>
        <v>620</v>
      </c>
      <c r="C773" s="42">
        <f>ต.บ้านแก่ง!C344</f>
        <v>5895.75</v>
      </c>
      <c r="D773" s="47">
        <f>ต.บ้านแก่ง!D344</f>
        <v>0</v>
      </c>
      <c r="E773" s="42">
        <f>ต.บ้านแก่ง!E344</f>
        <v>0</v>
      </c>
      <c r="F773" s="43">
        <f>ต.บ้านแก่ง!F344</f>
        <v>5895.75</v>
      </c>
      <c r="G773" s="45">
        <f>ต.บ้านแก่ง!G344</f>
        <v>7137</v>
      </c>
      <c r="H773" s="42">
        <f>ต.บ้านแก่ง!H344</f>
        <v>0</v>
      </c>
      <c r="I773" s="42">
        <f>ต.บ้านแก่ง!I344</f>
        <v>0</v>
      </c>
      <c r="J773" s="45">
        <f>ต.บ้านแก่ง!J344</f>
        <v>7137</v>
      </c>
      <c r="K773" s="43">
        <f>ต.บ้านแก่ง!K344</f>
        <v>13032.75</v>
      </c>
      <c r="L773" s="45">
        <f>ต.บ้านแก่ง!L344</f>
        <v>0</v>
      </c>
      <c r="M773" s="42" t="str">
        <f>ต.บ้านแก่ง!M344</f>
        <v>ยางก้อนถ้วย</v>
      </c>
      <c r="N773" s="44">
        <f>ต.บ้านแก่ง!N344</f>
        <v>0</v>
      </c>
      <c r="O773" s="44" t="e">
        <f>ต.บ้านแก่ง!O344</f>
        <v>#DIV/0!</v>
      </c>
      <c r="P773" s="44">
        <f>ต.บ้านแก่ง!P344</f>
        <v>0</v>
      </c>
    </row>
    <row r="774" spans="1:16">
      <c r="A774" s="42" t="s">
        <v>99</v>
      </c>
      <c r="B774" s="42">
        <f>ต.ศรีสัชฯ!B136</f>
        <v>0</v>
      </c>
      <c r="C774" s="42">
        <f>ต.ศรีสัชฯ!C136</f>
        <v>0</v>
      </c>
      <c r="D774" s="42">
        <f>ต.ศรีสัชฯ!D136</f>
        <v>0</v>
      </c>
      <c r="E774" s="42">
        <f>ต.ศรีสัชฯ!E136</f>
        <v>0</v>
      </c>
      <c r="F774" s="42">
        <f>ต.ศรีสัชฯ!F136</f>
        <v>0</v>
      </c>
      <c r="G774" s="42">
        <f>ต.ศรีสัชฯ!G136</f>
        <v>0</v>
      </c>
      <c r="H774" s="42">
        <f>ต.ศรีสัชฯ!H136</f>
        <v>0</v>
      </c>
      <c r="I774" s="42">
        <f>ต.ศรีสัชฯ!I136</f>
        <v>0</v>
      </c>
      <c r="J774" s="42">
        <f>ต.ศรีสัชฯ!J136</f>
        <v>0</v>
      </c>
      <c r="K774" s="43">
        <f>ต.ศรีสัชฯ!K136</f>
        <v>0</v>
      </c>
      <c r="L774" s="42">
        <f>ต.ศรีสัชฯ!L136</f>
        <v>0</v>
      </c>
      <c r="M774" s="42">
        <f>ต.ศรีสัชฯ!M136</f>
        <v>0</v>
      </c>
      <c r="N774" s="44">
        <f>ต.ศรีสัชฯ!N136</f>
        <v>0</v>
      </c>
      <c r="O774" s="44"/>
      <c r="P774" s="44">
        <f>ต.ศรีสัชฯ!P136</f>
        <v>0</v>
      </c>
    </row>
    <row r="775" spans="1:16">
      <c r="A775" s="42" t="s">
        <v>100</v>
      </c>
      <c r="B775" s="42">
        <f>ต.ท่าชัย!B149</f>
        <v>6</v>
      </c>
      <c r="C775" s="42">
        <f>ต.ท่าชัย!C149</f>
        <v>20</v>
      </c>
      <c r="D775" s="42">
        <f>ต.ท่าชัย!D149</f>
        <v>0</v>
      </c>
      <c r="E775" s="42">
        <f>ต.ท่าชัย!E149</f>
        <v>0</v>
      </c>
      <c r="F775" s="42">
        <f>ต.ท่าชัย!F149</f>
        <v>20</v>
      </c>
      <c r="G775" s="42">
        <f>ต.ท่าชัย!G149</f>
        <v>0</v>
      </c>
      <c r="H775" s="42">
        <f>ต.ท่าชัย!H149</f>
        <v>0</v>
      </c>
      <c r="I775" s="42">
        <f>ต.ท่าชัย!I149</f>
        <v>0</v>
      </c>
      <c r="J775" s="42">
        <f>ต.ท่าชัย!J149</f>
        <v>0</v>
      </c>
      <c r="K775" s="43">
        <f>ต.ท่าชัย!K149</f>
        <v>20</v>
      </c>
      <c r="L775" s="42">
        <f>ต.ท่าชัย!L149</f>
        <v>0</v>
      </c>
      <c r="M775" s="42">
        <f>ต.ท่าชัย!M149</f>
        <v>0</v>
      </c>
      <c r="N775" s="44">
        <f>ต.ท่าชัย!N149</f>
        <v>0</v>
      </c>
      <c r="O775" s="44"/>
      <c r="P775" s="44">
        <f>ต.ท่าชัย!P149</f>
        <v>0</v>
      </c>
    </row>
    <row r="776" spans="1:16">
      <c r="A776" s="42" t="s">
        <v>101</v>
      </c>
      <c r="B776" s="42">
        <f>ต.สารจิตร!B295</f>
        <v>4</v>
      </c>
      <c r="C776" s="42">
        <f>ต.สารจิตร!C295</f>
        <v>80</v>
      </c>
      <c r="D776" s="42">
        <f>ต.สารจิตร!D295</f>
        <v>0</v>
      </c>
      <c r="E776" s="42">
        <f>ต.สารจิตร!E295</f>
        <v>0</v>
      </c>
      <c r="F776" s="42">
        <f>ต.สารจิตร!F295</f>
        <v>80</v>
      </c>
      <c r="G776" s="42">
        <f>ต.สารจิตร!G295</f>
        <v>0</v>
      </c>
      <c r="H776" s="42">
        <f>ต.สารจิตร!H295</f>
        <v>0</v>
      </c>
      <c r="I776" s="42">
        <f>ต.สารจิตร!I295</f>
        <v>0</v>
      </c>
      <c r="J776" s="42">
        <f>ต.สารจิตร!J295</f>
        <v>0</v>
      </c>
      <c r="K776" s="43">
        <f>ต.สารจิตร!K295</f>
        <v>80</v>
      </c>
      <c r="L776" s="42">
        <f>ต.สารจิตร!L295</f>
        <v>0</v>
      </c>
      <c r="M776" s="42">
        <f>ต.สารจิตร!M295</f>
        <v>0</v>
      </c>
      <c r="N776" s="44">
        <f>ต.สารจิตร!N295</f>
        <v>0</v>
      </c>
      <c r="O776" s="44"/>
      <c r="P776" s="44">
        <f>ต.สารจิตร!P295</f>
        <v>0</v>
      </c>
    </row>
    <row r="777" spans="1:16">
      <c r="A777" s="50" t="s">
        <v>23</v>
      </c>
      <c r="B777" s="74">
        <f t="shared" ref="B777:N777" si="36">SUM(B766:B776)</f>
        <v>1848</v>
      </c>
      <c r="C777" s="52">
        <f t="shared" si="36"/>
        <v>15973.75</v>
      </c>
      <c r="D777" s="52">
        <f t="shared" si="36"/>
        <v>0</v>
      </c>
      <c r="E777" s="52">
        <f t="shared" si="36"/>
        <v>0</v>
      </c>
      <c r="F777" s="52">
        <f t="shared" si="36"/>
        <v>15973.75</v>
      </c>
      <c r="G777" s="52">
        <f t="shared" si="36"/>
        <v>20040</v>
      </c>
      <c r="H777" s="52">
        <f t="shared" si="36"/>
        <v>0</v>
      </c>
      <c r="I777" s="52">
        <f t="shared" si="36"/>
        <v>0</v>
      </c>
      <c r="J777" s="52">
        <f t="shared" si="36"/>
        <v>20040</v>
      </c>
      <c r="K777" s="53">
        <f t="shared" si="36"/>
        <v>36013.75</v>
      </c>
      <c r="L777" s="52">
        <f t="shared" si="36"/>
        <v>0</v>
      </c>
      <c r="M777" s="51" t="s">
        <v>109</v>
      </c>
      <c r="N777" s="52">
        <f t="shared" si="36"/>
        <v>0</v>
      </c>
      <c r="O777" s="52" t="e">
        <f>N777/L777</f>
        <v>#DIV/0!</v>
      </c>
      <c r="P777" s="52">
        <f>SUM(P766:P776)/5</f>
        <v>0</v>
      </c>
    </row>
    <row r="778" spans="1:16" s="3" customFormat="1">
      <c r="A778" s="66"/>
      <c r="B778" s="67"/>
      <c r="C778" s="68"/>
      <c r="D778" s="68"/>
      <c r="E778" s="68"/>
      <c r="F778" s="68"/>
      <c r="G778" s="68"/>
      <c r="H778" s="68"/>
      <c r="I778" s="68"/>
      <c r="J778" s="68"/>
      <c r="K778" s="69"/>
      <c r="L778" s="68"/>
      <c r="M778" s="67"/>
      <c r="N778" s="68"/>
      <c r="O778" s="68"/>
      <c r="P778" s="68"/>
    </row>
    <row r="779" spans="1:16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41"/>
      <c r="L779" s="39"/>
      <c r="M779" s="39"/>
      <c r="N779" s="39"/>
      <c r="O779" s="39"/>
      <c r="P779" s="39"/>
    </row>
    <row r="780" spans="1:16">
      <c r="A780" s="161" t="s">
        <v>118</v>
      </c>
      <c r="B780" s="161"/>
      <c r="C780" s="161"/>
      <c r="D780" s="161"/>
      <c r="E780" s="161"/>
      <c r="F780" s="161"/>
      <c r="G780" s="161"/>
      <c r="H780" s="161"/>
      <c r="I780" s="161"/>
      <c r="J780" s="161"/>
      <c r="K780" s="161"/>
      <c r="L780" s="161"/>
      <c r="M780" s="161"/>
      <c r="N780" s="161"/>
      <c r="O780" s="161"/>
      <c r="P780" s="161"/>
    </row>
    <row r="781" spans="1:16">
      <c r="A781" s="162" t="str">
        <f>A2</f>
        <v xml:space="preserve"> ประจำเดือน มีนาคม 2569</v>
      </c>
      <c r="B781" s="162"/>
      <c r="C781" s="162"/>
      <c r="D781" s="162"/>
      <c r="E781" s="162"/>
      <c r="F781" s="162"/>
      <c r="G781" s="162"/>
      <c r="H781" s="162"/>
      <c r="I781" s="162"/>
      <c r="J781" s="162"/>
      <c r="K781" s="162"/>
      <c r="L781" s="162"/>
      <c r="M781" s="162"/>
      <c r="N781" s="162"/>
      <c r="O781" s="162"/>
      <c r="P781" s="162"/>
    </row>
    <row r="782" spans="1:16">
      <c r="A782" s="161" t="s">
        <v>90</v>
      </c>
      <c r="B782" s="161"/>
      <c r="C782" s="161"/>
      <c r="D782" s="161"/>
      <c r="E782" s="161"/>
      <c r="F782" s="161"/>
      <c r="G782" s="161"/>
      <c r="H782" s="161"/>
      <c r="I782" s="161"/>
      <c r="J782" s="161"/>
      <c r="K782" s="161"/>
      <c r="L782" s="161"/>
      <c r="M782" s="161"/>
      <c r="N782" s="161"/>
      <c r="O782" s="161"/>
      <c r="P782" s="161"/>
    </row>
    <row r="783" spans="1:16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41"/>
      <c r="L783" s="39"/>
      <c r="M783" s="39"/>
      <c r="N783" s="39"/>
      <c r="O783" s="39"/>
      <c r="P783" s="39"/>
    </row>
    <row r="784" spans="1:16">
      <c r="A784" s="183" t="s">
        <v>34</v>
      </c>
      <c r="B784" s="184" t="s">
        <v>20</v>
      </c>
      <c r="C784" s="185" t="s">
        <v>40</v>
      </c>
      <c r="D784" s="186"/>
      <c r="E784" s="186"/>
      <c r="F784" s="187"/>
      <c r="G784" s="185" t="s">
        <v>41</v>
      </c>
      <c r="H784" s="186"/>
      <c r="I784" s="186"/>
      <c r="J784" s="187"/>
      <c r="K784" s="188" t="s">
        <v>42</v>
      </c>
      <c r="L784" s="191" t="s">
        <v>43</v>
      </c>
      <c r="M784" s="194" t="s">
        <v>44</v>
      </c>
      <c r="N784" s="191" t="s">
        <v>45</v>
      </c>
      <c r="O784" s="191" t="s">
        <v>46</v>
      </c>
      <c r="P784" s="197" t="s">
        <v>21</v>
      </c>
    </row>
    <row r="785" spans="1:16">
      <c r="A785" s="183"/>
      <c r="B785" s="184"/>
      <c r="C785" s="191" t="s">
        <v>47</v>
      </c>
      <c r="D785" s="191" t="s">
        <v>48</v>
      </c>
      <c r="E785" s="191" t="s">
        <v>49</v>
      </c>
      <c r="F785" s="191" t="s">
        <v>50</v>
      </c>
      <c r="G785" s="191" t="s">
        <v>51</v>
      </c>
      <c r="H785" s="191" t="s">
        <v>52</v>
      </c>
      <c r="I785" s="191" t="s">
        <v>49</v>
      </c>
      <c r="J785" s="191" t="s">
        <v>53</v>
      </c>
      <c r="K785" s="189"/>
      <c r="L785" s="192"/>
      <c r="M785" s="195"/>
      <c r="N785" s="192"/>
      <c r="O785" s="192"/>
      <c r="P785" s="198"/>
    </row>
    <row r="786" spans="1:16">
      <c r="A786" s="183"/>
      <c r="B786" s="184"/>
      <c r="C786" s="192"/>
      <c r="D786" s="192"/>
      <c r="E786" s="192"/>
      <c r="F786" s="192"/>
      <c r="G786" s="192"/>
      <c r="H786" s="192"/>
      <c r="I786" s="192"/>
      <c r="J786" s="192"/>
      <c r="K786" s="189"/>
      <c r="L786" s="192"/>
      <c r="M786" s="195"/>
      <c r="N786" s="192"/>
      <c r="O786" s="192"/>
      <c r="P786" s="198"/>
    </row>
    <row r="787" spans="1:16">
      <c r="A787" s="183"/>
      <c r="B787" s="184"/>
      <c r="C787" s="193"/>
      <c r="D787" s="193"/>
      <c r="E787" s="193"/>
      <c r="F787" s="193"/>
      <c r="G787" s="193"/>
      <c r="H787" s="193"/>
      <c r="I787" s="193"/>
      <c r="J787" s="193"/>
      <c r="K787" s="190"/>
      <c r="L787" s="193"/>
      <c r="M787" s="196"/>
      <c r="N787" s="193"/>
      <c r="O787" s="193"/>
      <c r="P787" s="199"/>
    </row>
    <row r="788" spans="1:16">
      <c r="A788" s="42" t="s">
        <v>91</v>
      </c>
      <c r="B788" s="42"/>
      <c r="C788" s="44"/>
      <c r="D788" s="44"/>
      <c r="E788" s="44"/>
      <c r="F788" s="44"/>
      <c r="G788" s="44"/>
      <c r="H788" s="44"/>
      <c r="I788" s="44"/>
      <c r="J788" s="44"/>
      <c r="K788" s="43"/>
      <c r="L788" s="44"/>
      <c r="M788" s="42"/>
      <c r="N788" s="44"/>
      <c r="O788" s="44"/>
      <c r="P788" s="44"/>
    </row>
    <row r="789" spans="1:16">
      <c r="A789" s="42" t="s">
        <v>92</v>
      </c>
      <c r="B789" s="42">
        <f>ต.แม่สำ!B596</f>
        <v>2</v>
      </c>
      <c r="C789" s="42">
        <f>ต.แม่สำ!C596</f>
        <v>8</v>
      </c>
      <c r="D789" s="42">
        <f>ต.แม่สำ!D596</f>
        <v>0</v>
      </c>
      <c r="E789" s="42">
        <f>ต.แม่สำ!E596</f>
        <v>0</v>
      </c>
      <c r="F789" s="42">
        <f>ต.แม่สำ!F596</f>
        <v>8</v>
      </c>
      <c r="G789" s="42">
        <f>ต.แม่สำ!G596</f>
        <v>0</v>
      </c>
      <c r="H789" s="42">
        <f>ต.แม่สำ!H596</f>
        <v>0</v>
      </c>
      <c r="I789" s="42">
        <f>ต.แม่สำ!I596</f>
        <v>0</v>
      </c>
      <c r="J789" s="42">
        <f>ต.แม่สำ!J596</f>
        <v>0</v>
      </c>
      <c r="K789" s="42">
        <f>ต.แม่สำ!K596</f>
        <v>8</v>
      </c>
      <c r="L789" s="42">
        <f>ต.แม่สำ!L596</f>
        <v>0</v>
      </c>
      <c r="M789" s="42">
        <f>ต.แม่สำ!M596</f>
        <v>0</v>
      </c>
      <c r="N789" s="42">
        <f>ต.แม่สำ!N596</f>
        <v>0</v>
      </c>
      <c r="O789" s="42" t="e">
        <f>ต.แม่สำ!O596</f>
        <v>#DIV/0!</v>
      </c>
      <c r="P789" s="42">
        <f>ต.แม่สำ!P596</f>
        <v>0</v>
      </c>
    </row>
    <row r="790" spans="1:16">
      <c r="A790" s="42" t="s">
        <v>93</v>
      </c>
      <c r="B790" s="42">
        <f>ต.ป่างิ้ว!B362</f>
        <v>2</v>
      </c>
      <c r="C790" s="42">
        <f>ต.ป่างิ้ว!C362</f>
        <v>10</v>
      </c>
      <c r="D790" s="42">
        <f>ต.ป่างิ้ว!D362</f>
        <v>0</v>
      </c>
      <c r="E790" s="42">
        <f>ต.ป่างิ้ว!E362</f>
        <v>0</v>
      </c>
      <c r="F790" s="42">
        <f>ต.ป่างิ้ว!F362</f>
        <v>10</v>
      </c>
      <c r="G790" s="42">
        <f>ต.ป่างิ้ว!G362</f>
        <v>0</v>
      </c>
      <c r="H790" s="42">
        <f>ต.ป่างิ้ว!H362</f>
        <v>0</v>
      </c>
      <c r="I790" s="42">
        <f>ต.ป่างิ้ว!I362</f>
        <v>0</v>
      </c>
      <c r="J790" s="42">
        <f>ต.ป่างิ้ว!J362</f>
        <v>0</v>
      </c>
      <c r="K790" s="43">
        <f>ต.ป่างิ้ว!K362</f>
        <v>10</v>
      </c>
      <c r="L790" s="42">
        <f>ต.ป่างิ้ว!L362</f>
        <v>0</v>
      </c>
      <c r="M790" s="42">
        <f>ต.ป่างิ้ว!M362</f>
        <v>0</v>
      </c>
      <c r="N790" s="42">
        <f>ต.ป่างิ้ว!N362</f>
        <v>0</v>
      </c>
      <c r="O790" s="42" t="e">
        <f>ต.ป่างิ้ว!O362</f>
        <v>#DIV/0!</v>
      </c>
      <c r="P790" s="42">
        <f>ต.ป่างิ้ว!P362</f>
        <v>0</v>
      </c>
    </row>
    <row r="791" spans="1:16">
      <c r="A791" s="42" t="s">
        <v>94</v>
      </c>
      <c r="B791" s="42"/>
      <c r="C791" s="44"/>
      <c r="D791" s="44"/>
      <c r="E791" s="44"/>
      <c r="F791" s="44"/>
      <c r="G791" s="44"/>
      <c r="H791" s="44"/>
      <c r="I791" s="44"/>
      <c r="J791" s="44"/>
      <c r="K791" s="43"/>
      <c r="L791" s="44"/>
      <c r="M791" s="42"/>
      <c r="N791" s="42"/>
      <c r="O791" s="42"/>
      <c r="P791" s="42"/>
    </row>
    <row r="792" spans="1:16">
      <c r="A792" s="42" t="s">
        <v>95</v>
      </c>
      <c r="B792" s="42"/>
      <c r="C792" s="44"/>
      <c r="D792" s="44"/>
      <c r="E792" s="44"/>
      <c r="F792" s="44"/>
      <c r="G792" s="44"/>
      <c r="H792" s="44"/>
      <c r="I792" s="44"/>
      <c r="J792" s="44"/>
      <c r="K792" s="43"/>
      <c r="L792" s="44"/>
      <c r="M792" s="42"/>
      <c r="N792" s="42"/>
      <c r="O792" s="42"/>
      <c r="P792" s="42"/>
    </row>
    <row r="793" spans="1:16">
      <c r="A793" s="42" t="s">
        <v>96</v>
      </c>
      <c r="B793" s="42"/>
      <c r="C793" s="44"/>
      <c r="D793" s="44"/>
      <c r="E793" s="44"/>
      <c r="F793" s="44"/>
      <c r="G793" s="44"/>
      <c r="H793" s="44"/>
      <c r="I793" s="44"/>
      <c r="J793" s="44"/>
      <c r="K793" s="43"/>
      <c r="L793" s="44"/>
      <c r="M793" s="42"/>
      <c r="N793" s="42"/>
      <c r="O793" s="42"/>
      <c r="P793" s="42"/>
    </row>
    <row r="794" spans="1:16">
      <c r="A794" s="42" t="s">
        <v>97</v>
      </c>
      <c r="B794" s="42"/>
      <c r="C794" s="44"/>
      <c r="D794" s="44"/>
      <c r="E794" s="44"/>
      <c r="F794" s="44"/>
      <c r="G794" s="44"/>
      <c r="H794" s="44"/>
      <c r="I794" s="44"/>
      <c r="J794" s="44"/>
      <c r="K794" s="43"/>
      <c r="L794" s="44"/>
      <c r="M794" s="42"/>
      <c r="N794" s="42"/>
      <c r="O794" s="42"/>
      <c r="P794" s="42"/>
    </row>
    <row r="795" spans="1:16">
      <c r="A795" s="42" t="s">
        <v>98</v>
      </c>
      <c r="B795" s="42"/>
      <c r="C795" s="44"/>
      <c r="D795" s="44"/>
      <c r="E795" s="44"/>
      <c r="F795" s="44"/>
      <c r="G795" s="44"/>
      <c r="H795" s="44"/>
      <c r="I795" s="44"/>
      <c r="J795" s="44"/>
      <c r="K795" s="43"/>
      <c r="L795" s="44"/>
      <c r="M795" s="42"/>
      <c r="N795" s="42"/>
      <c r="O795" s="42"/>
      <c r="P795" s="42"/>
    </row>
    <row r="796" spans="1:16">
      <c r="A796" s="42" t="s">
        <v>99</v>
      </c>
      <c r="B796" s="42"/>
      <c r="C796" s="44"/>
      <c r="D796" s="44"/>
      <c r="E796" s="44"/>
      <c r="F796" s="44"/>
      <c r="G796" s="44"/>
      <c r="H796" s="44"/>
      <c r="I796" s="44"/>
      <c r="J796" s="44"/>
      <c r="K796" s="43"/>
      <c r="L796" s="44"/>
      <c r="M796" s="42"/>
      <c r="N796" s="44"/>
      <c r="O796" s="44"/>
      <c r="P796" s="44"/>
    </row>
    <row r="797" spans="1:16">
      <c r="A797" s="42" t="s">
        <v>100</v>
      </c>
      <c r="B797" s="42"/>
      <c r="C797" s="44"/>
      <c r="D797" s="44"/>
      <c r="E797" s="44"/>
      <c r="F797" s="44"/>
      <c r="G797" s="44"/>
      <c r="H797" s="44"/>
      <c r="I797" s="44"/>
      <c r="J797" s="44"/>
      <c r="K797" s="43"/>
      <c r="L797" s="44"/>
      <c r="M797" s="42"/>
      <c r="N797" s="44"/>
      <c r="O797" s="44"/>
      <c r="P797" s="44"/>
    </row>
    <row r="798" spans="1:16">
      <c r="A798" s="42" t="s">
        <v>101</v>
      </c>
      <c r="B798" s="42"/>
      <c r="C798" s="44"/>
      <c r="D798" s="44"/>
      <c r="E798" s="44"/>
      <c r="F798" s="44"/>
      <c r="G798" s="44"/>
      <c r="H798" s="44"/>
      <c r="I798" s="44"/>
      <c r="J798" s="44"/>
      <c r="K798" s="43"/>
      <c r="L798" s="44"/>
      <c r="M798" s="42"/>
      <c r="N798" s="44"/>
      <c r="O798" s="44"/>
      <c r="P798" s="44"/>
    </row>
    <row r="799" spans="1:16">
      <c r="A799" s="50" t="s">
        <v>23</v>
      </c>
      <c r="B799" s="51">
        <f t="shared" ref="B799:P799" si="37">SUM(B788:B798)</f>
        <v>4</v>
      </c>
      <c r="C799" s="52">
        <f t="shared" si="37"/>
        <v>18</v>
      </c>
      <c r="D799" s="52">
        <f t="shared" si="37"/>
        <v>0</v>
      </c>
      <c r="E799" s="52">
        <f t="shared" si="37"/>
        <v>0</v>
      </c>
      <c r="F799" s="52">
        <f t="shared" si="37"/>
        <v>18</v>
      </c>
      <c r="G799" s="52">
        <f t="shared" si="37"/>
        <v>0</v>
      </c>
      <c r="H799" s="52">
        <f t="shared" si="37"/>
        <v>0</v>
      </c>
      <c r="I799" s="52">
        <f t="shared" si="37"/>
        <v>0</v>
      </c>
      <c r="J799" s="52">
        <f t="shared" si="37"/>
        <v>0</v>
      </c>
      <c r="K799" s="53">
        <f t="shared" si="37"/>
        <v>18</v>
      </c>
      <c r="L799" s="52">
        <f t="shared" si="37"/>
        <v>0</v>
      </c>
      <c r="M799" s="51">
        <f t="shared" si="37"/>
        <v>0</v>
      </c>
      <c r="N799" s="52">
        <f t="shared" si="37"/>
        <v>0</v>
      </c>
      <c r="O799" s="52" t="e">
        <f t="shared" si="37"/>
        <v>#DIV/0!</v>
      </c>
      <c r="P799" s="52">
        <f t="shared" si="37"/>
        <v>0</v>
      </c>
    </row>
    <row r="800" spans="1:16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41"/>
      <c r="L800" s="39"/>
      <c r="M800" s="39"/>
      <c r="N800" s="39"/>
      <c r="O800" s="39"/>
      <c r="P800" s="39"/>
    </row>
    <row r="801" spans="1:16">
      <c r="A801" s="161" t="s">
        <v>118</v>
      </c>
      <c r="B801" s="161"/>
      <c r="C801" s="161"/>
      <c r="D801" s="161"/>
      <c r="E801" s="161"/>
      <c r="F801" s="161"/>
      <c r="G801" s="161"/>
      <c r="H801" s="161"/>
      <c r="I801" s="161"/>
      <c r="J801" s="161"/>
      <c r="K801" s="161"/>
      <c r="L801" s="161"/>
      <c r="M801" s="161"/>
      <c r="N801" s="161"/>
      <c r="O801" s="161"/>
      <c r="P801" s="161"/>
    </row>
    <row r="802" spans="1:16">
      <c r="A802" s="162" t="str">
        <f>A2</f>
        <v xml:space="preserve"> ประจำเดือน มีนาคม 2569</v>
      </c>
      <c r="B802" s="162"/>
      <c r="C802" s="162"/>
      <c r="D802" s="162"/>
      <c r="E802" s="162"/>
      <c r="F802" s="162"/>
      <c r="G802" s="162"/>
      <c r="H802" s="162"/>
      <c r="I802" s="162"/>
      <c r="J802" s="162"/>
      <c r="K802" s="162"/>
      <c r="L802" s="162"/>
      <c r="M802" s="162"/>
      <c r="N802" s="162"/>
      <c r="O802" s="162"/>
      <c r="P802" s="162"/>
    </row>
    <row r="803" spans="1:16">
      <c r="A803" s="161" t="s">
        <v>90</v>
      </c>
      <c r="B803" s="161"/>
      <c r="C803" s="161"/>
      <c r="D803" s="161"/>
      <c r="E803" s="161"/>
      <c r="F803" s="161"/>
      <c r="G803" s="161"/>
      <c r="H803" s="161"/>
      <c r="I803" s="161"/>
      <c r="J803" s="161"/>
      <c r="K803" s="161"/>
      <c r="L803" s="161"/>
      <c r="M803" s="161"/>
      <c r="N803" s="161"/>
      <c r="O803" s="161"/>
      <c r="P803" s="161"/>
    </row>
    <row r="804" spans="1:16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41"/>
      <c r="L804" s="39"/>
      <c r="M804" s="39"/>
      <c r="N804" s="39"/>
      <c r="O804" s="39"/>
      <c r="P804" s="39"/>
    </row>
    <row r="805" spans="1:16">
      <c r="A805" s="183" t="s">
        <v>35</v>
      </c>
      <c r="B805" s="184" t="s">
        <v>20</v>
      </c>
      <c r="C805" s="185" t="s">
        <v>40</v>
      </c>
      <c r="D805" s="186"/>
      <c r="E805" s="186"/>
      <c r="F805" s="187"/>
      <c r="G805" s="185" t="s">
        <v>41</v>
      </c>
      <c r="H805" s="186"/>
      <c r="I805" s="186"/>
      <c r="J805" s="187"/>
      <c r="K805" s="188" t="s">
        <v>42</v>
      </c>
      <c r="L805" s="191" t="s">
        <v>43</v>
      </c>
      <c r="M805" s="194" t="s">
        <v>44</v>
      </c>
      <c r="N805" s="191" t="s">
        <v>45</v>
      </c>
      <c r="O805" s="191" t="s">
        <v>46</v>
      </c>
      <c r="P805" s="197" t="s">
        <v>21</v>
      </c>
    </row>
    <row r="806" spans="1:16">
      <c r="A806" s="183"/>
      <c r="B806" s="184"/>
      <c r="C806" s="191" t="s">
        <v>47</v>
      </c>
      <c r="D806" s="191" t="s">
        <v>48</v>
      </c>
      <c r="E806" s="191" t="s">
        <v>49</v>
      </c>
      <c r="F806" s="191" t="s">
        <v>50</v>
      </c>
      <c r="G806" s="191" t="s">
        <v>51</v>
      </c>
      <c r="H806" s="191" t="s">
        <v>52</v>
      </c>
      <c r="I806" s="191" t="s">
        <v>49</v>
      </c>
      <c r="J806" s="191" t="s">
        <v>53</v>
      </c>
      <c r="K806" s="189"/>
      <c r="L806" s="192"/>
      <c r="M806" s="195"/>
      <c r="N806" s="192"/>
      <c r="O806" s="192"/>
      <c r="P806" s="198"/>
    </row>
    <row r="807" spans="1:16">
      <c r="A807" s="183"/>
      <c r="B807" s="184"/>
      <c r="C807" s="192"/>
      <c r="D807" s="192"/>
      <c r="E807" s="192"/>
      <c r="F807" s="192"/>
      <c r="G807" s="192"/>
      <c r="H807" s="192"/>
      <c r="I807" s="192"/>
      <c r="J807" s="192"/>
      <c r="K807" s="189"/>
      <c r="L807" s="192"/>
      <c r="M807" s="195"/>
      <c r="N807" s="192"/>
      <c r="O807" s="192"/>
      <c r="P807" s="198"/>
    </row>
    <row r="808" spans="1:16">
      <c r="A808" s="183"/>
      <c r="B808" s="184"/>
      <c r="C808" s="193"/>
      <c r="D808" s="193"/>
      <c r="E808" s="193"/>
      <c r="F808" s="193"/>
      <c r="G808" s="193"/>
      <c r="H808" s="193"/>
      <c r="I808" s="193"/>
      <c r="J808" s="193"/>
      <c r="K808" s="190"/>
      <c r="L808" s="193"/>
      <c r="M808" s="196"/>
      <c r="N808" s="193"/>
      <c r="O808" s="193"/>
      <c r="P808" s="199"/>
    </row>
    <row r="809" spans="1:16">
      <c r="A809" s="42" t="s">
        <v>91</v>
      </c>
      <c r="B809" s="42">
        <f>ต.แม่สิน!B716</f>
        <v>836</v>
      </c>
      <c r="C809" s="42">
        <f>ต.แม่สิน!C716</f>
        <v>5416</v>
      </c>
      <c r="D809" s="42">
        <f>ต.แม่สิน!D716</f>
        <v>0</v>
      </c>
      <c r="E809" s="42">
        <f>ต.แม่สิน!E716</f>
        <v>0</v>
      </c>
      <c r="F809" s="42">
        <f>ต.แม่สิน!F716</f>
        <v>5416</v>
      </c>
      <c r="G809" s="42">
        <f>ต.แม่สิน!G716</f>
        <v>0</v>
      </c>
      <c r="H809" s="42">
        <f>ต.แม่สิน!H716</f>
        <v>0</v>
      </c>
      <c r="I809" s="42">
        <f>ต.แม่สิน!I716</f>
        <v>0</v>
      </c>
      <c r="J809" s="42">
        <f>ต.แม่สิน!J716</f>
        <v>0</v>
      </c>
      <c r="K809" s="43">
        <f>ต.แม่สิน!K716</f>
        <v>5416</v>
      </c>
      <c r="L809" s="42">
        <f>ต.แม่สิน!L716</f>
        <v>0</v>
      </c>
      <c r="M809" s="42">
        <f>ต.แม่สิน!M716</f>
        <v>0</v>
      </c>
      <c r="N809" s="42">
        <f>ต.แม่สิน!N716</f>
        <v>0</v>
      </c>
      <c r="O809" s="42" t="e">
        <f>ต.แม่สิน!O716</f>
        <v>#DIV/0!</v>
      </c>
      <c r="P809" s="42">
        <f>ต.แม่สิน!P716</f>
        <v>0</v>
      </c>
    </row>
    <row r="810" spans="1:16">
      <c r="A810" s="42" t="s">
        <v>92</v>
      </c>
      <c r="B810" s="42">
        <f>ต.แม่สำ!B325</f>
        <v>114</v>
      </c>
      <c r="C810" s="42">
        <f>ต.แม่สำ!C325</f>
        <v>750</v>
      </c>
      <c r="D810" s="42">
        <f>ต.แม่สำ!D325</f>
        <v>0</v>
      </c>
      <c r="E810" s="42">
        <f>ต.แม่สำ!E325</f>
        <v>0</v>
      </c>
      <c r="F810" s="42">
        <f>ต.แม่สำ!F325</f>
        <v>750</v>
      </c>
      <c r="G810" s="42">
        <f>ต.แม่สำ!G325</f>
        <v>0</v>
      </c>
      <c r="H810" s="42">
        <f>ต.แม่สำ!H325</f>
        <v>0</v>
      </c>
      <c r="I810" s="42">
        <f>ต.แม่สำ!I325</f>
        <v>0</v>
      </c>
      <c r="J810" s="42">
        <f>ต.แม่สำ!J325</f>
        <v>0</v>
      </c>
      <c r="K810" s="43">
        <f>ต.แม่สำ!K325</f>
        <v>750</v>
      </c>
      <c r="L810" s="42">
        <f>ต.แม่สำ!L325</f>
        <v>0</v>
      </c>
      <c r="M810" s="42">
        <f>ต.แม่สำ!M325</f>
        <v>0</v>
      </c>
      <c r="N810" s="42">
        <f>ต.แม่สำ!N325</f>
        <v>0</v>
      </c>
      <c r="O810" s="42" t="e">
        <f>ต.แม่สำ!O325</f>
        <v>#DIV/0!</v>
      </c>
      <c r="P810" s="42">
        <f>ต.แม่สำ!P325</f>
        <v>0</v>
      </c>
    </row>
    <row r="811" spans="1:16">
      <c r="A811" s="42" t="s">
        <v>93</v>
      </c>
      <c r="B811" s="42">
        <f>ต.ป่างิ้ว!B380</f>
        <v>14</v>
      </c>
      <c r="C811" s="42">
        <f>ต.ป่างิ้ว!C380</f>
        <v>24</v>
      </c>
      <c r="D811" s="42">
        <f>ต.ป่างิ้ว!D380</f>
        <v>0</v>
      </c>
      <c r="E811" s="42">
        <f>ต.ป่างิ้ว!E380</f>
        <v>0</v>
      </c>
      <c r="F811" s="42">
        <f>ต.ป่างิ้ว!F380</f>
        <v>24</v>
      </c>
      <c r="G811" s="42">
        <f>ต.ป่างิ้ว!G380</f>
        <v>0</v>
      </c>
      <c r="H811" s="42">
        <f>ต.ป่างิ้ว!H380</f>
        <v>0</v>
      </c>
      <c r="I811" s="42">
        <f>ต.ป่างิ้ว!I380</f>
        <v>0</v>
      </c>
      <c r="J811" s="42">
        <f>ต.ป่างิ้ว!J380</f>
        <v>0</v>
      </c>
      <c r="K811" s="43">
        <f>ต.ป่างิ้ว!K380</f>
        <v>24</v>
      </c>
      <c r="L811" s="42">
        <f>ต.ป่างิ้ว!L380</f>
        <v>0</v>
      </c>
      <c r="M811" s="42">
        <f>ต.ป่างิ้ว!M380</f>
        <v>0</v>
      </c>
      <c r="N811" s="42">
        <f>ต.ป่างิ้ว!N380</f>
        <v>0</v>
      </c>
      <c r="O811" s="42" t="e">
        <f>ต.ป่างิ้ว!O380</f>
        <v>#DIV/0!</v>
      </c>
      <c r="P811" s="42">
        <f>ต.ป่างิ้ว!P380</f>
        <v>0</v>
      </c>
    </row>
    <row r="812" spans="1:16">
      <c r="A812" s="42" t="s">
        <v>94</v>
      </c>
      <c r="B812" s="42">
        <f>ต.หาดเสี้ยว!B123</f>
        <v>8</v>
      </c>
      <c r="C812" s="42">
        <f>ต.หาดเสี้ยว!C123</f>
        <v>49</v>
      </c>
      <c r="D812" s="42">
        <f>ต.หาดเสี้ยว!D123</f>
        <v>0</v>
      </c>
      <c r="E812" s="42">
        <f>ต.หาดเสี้ยว!E123</f>
        <v>0</v>
      </c>
      <c r="F812" s="42">
        <f>ต.หาดเสี้ยว!F123</f>
        <v>49</v>
      </c>
      <c r="G812" s="42">
        <f>ต.หาดเสี้ยว!G123</f>
        <v>0</v>
      </c>
      <c r="H812" s="42">
        <f>ต.หาดเสี้ยว!H123</f>
        <v>0</v>
      </c>
      <c r="I812" s="42">
        <f>ต.หาดเสี้ยว!I123</f>
        <v>0</v>
      </c>
      <c r="J812" s="42">
        <f>ต.หาดเสี้ยว!J123</f>
        <v>0</v>
      </c>
      <c r="K812" s="43">
        <f>ต.หาดเสี้ยว!K123</f>
        <v>49</v>
      </c>
      <c r="L812" s="42">
        <f>ต.หาดเสี้ยว!L123</f>
        <v>0</v>
      </c>
      <c r="M812" s="42">
        <f>ต.หาดเสี้ยว!M123</f>
        <v>0</v>
      </c>
      <c r="N812" s="42">
        <f>ต.หาดเสี้ยว!N123</f>
        <v>0</v>
      </c>
      <c r="O812" s="42" t="e">
        <f>ต.หาดเสี้ยว!O123</f>
        <v>#DIV/0!</v>
      </c>
      <c r="P812" s="42">
        <f>ต.หาดเสี้ยว!P123</f>
        <v>0</v>
      </c>
    </row>
    <row r="813" spans="1:16">
      <c r="A813" s="42" t="s">
        <v>95</v>
      </c>
      <c r="B813" s="42">
        <f>ต.บ้านตึก!B330</f>
        <v>954</v>
      </c>
      <c r="C813" s="42">
        <f>ต.บ้านตึก!C330</f>
        <v>4205</v>
      </c>
      <c r="D813" s="42">
        <f>ต.บ้านตึก!D330</f>
        <v>0</v>
      </c>
      <c r="E813" s="42">
        <f>ต.บ้านตึก!E330</f>
        <v>0</v>
      </c>
      <c r="F813" s="42">
        <f>ต.บ้านตึก!F330</f>
        <v>4205</v>
      </c>
      <c r="G813" s="42">
        <f>ต.บ้านตึก!G330</f>
        <v>0</v>
      </c>
      <c r="H813" s="42">
        <f>ต.บ้านตึก!H330</f>
        <v>0</v>
      </c>
      <c r="I813" s="42">
        <f>ต.บ้านตึก!I330</f>
        <v>0</v>
      </c>
      <c r="J813" s="42">
        <f>ต.บ้านตึก!J330</f>
        <v>0</v>
      </c>
      <c r="K813" s="43">
        <f>ต.บ้านตึก!K330</f>
        <v>4205</v>
      </c>
      <c r="L813" s="42">
        <f>ต.บ้านตึก!L330</f>
        <v>0</v>
      </c>
      <c r="M813" s="42">
        <f>ต.บ้านตึก!M330</f>
        <v>0</v>
      </c>
      <c r="N813" s="42">
        <f>ต.บ้านตึก!N330</f>
        <v>0</v>
      </c>
      <c r="O813" s="42" t="e">
        <f>ต.บ้านตึก!O330</f>
        <v>#DIV/0!</v>
      </c>
      <c r="P813" s="42">
        <f>ต.บ้านตึก!P330</f>
        <v>0</v>
      </c>
    </row>
    <row r="814" spans="1:16">
      <c r="A814" s="42" t="s">
        <v>96</v>
      </c>
      <c r="B814" s="42">
        <f>ต.หนองอ้อ!B198</f>
        <v>1</v>
      </c>
      <c r="C814" s="42">
        <f>ต.หนองอ้อ!C198</f>
        <v>7</v>
      </c>
      <c r="D814" s="42">
        <f>ต.หนองอ้อ!D198</f>
        <v>0</v>
      </c>
      <c r="E814" s="42">
        <f>ต.หนองอ้อ!E198</f>
        <v>0</v>
      </c>
      <c r="F814" s="42">
        <f>ต.หนองอ้อ!F198</f>
        <v>7</v>
      </c>
      <c r="G814" s="42">
        <f>ต.หนองอ้อ!G198</f>
        <v>0</v>
      </c>
      <c r="H814" s="42">
        <f>ต.หนองอ้อ!H198</f>
        <v>0</v>
      </c>
      <c r="I814" s="42">
        <f>ต.หนองอ้อ!I198</f>
        <v>0</v>
      </c>
      <c r="J814" s="42">
        <f>ต.หนองอ้อ!J198</f>
        <v>0</v>
      </c>
      <c r="K814" s="43">
        <f>ต.หนองอ้อ!K198</f>
        <v>7</v>
      </c>
      <c r="L814" s="42">
        <f>ต.หนองอ้อ!L198</f>
        <v>0</v>
      </c>
      <c r="M814" s="42">
        <f>ต.หนองอ้อ!M198</f>
        <v>0</v>
      </c>
      <c r="N814" s="42">
        <f>ต.หนองอ้อ!N198</f>
        <v>0</v>
      </c>
      <c r="O814" s="42" t="e">
        <f>ต.หนองอ้อ!O198</f>
        <v>#DIV/0!</v>
      </c>
      <c r="P814" s="42">
        <f>ต.หนองอ้อ!P198</f>
        <v>0</v>
      </c>
    </row>
    <row r="815" spans="1:16">
      <c r="A815" s="42" t="s">
        <v>97</v>
      </c>
      <c r="B815" s="42"/>
      <c r="C815" s="44"/>
      <c r="D815" s="44"/>
      <c r="E815" s="44"/>
      <c r="F815" s="44"/>
      <c r="G815" s="44"/>
      <c r="H815" s="44"/>
      <c r="I815" s="44"/>
      <c r="J815" s="44"/>
      <c r="K815" s="43"/>
      <c r="L815" s="44"/>
      <c r="M815" s="42"/>
      <c r="N815" s="42"/>
      <c r="O815" s="42"/>
      <c r="P815" s="42"/>
    </row>
    <row r="816" spans="1:16">
      <c r="A816" s="42" t="s">
        <v>98</v>
      </c>
      <c r="B816" s="42">
        <f>ต.บ้านแก่ง!B363</f>
        <v>687</v>
      </c>
      <c r="C816" s="42">
        <f>ต.บ้านแก่ง!C363</f>
        <v>4730</v>
      </c>
      <c r="D816" s="42">
        <f>ต.บ้านแก่ง!D363</f>
        <v>0</v>
      </c>
      <c r="E816" s="42">
        <f>ต.บ้านแก่ง!E363</f>
        <v>0</v>
      </c>
      <c r="F816" s="42">
        <f>ต.บ้านแก่ง!F363</f>
        <v>4730</v>
      </c>
      <c r="G816" s="42">
        <f>ต.บ้านแก่ง!G363</f>
        <v>0</v>
      </c>
      <c r="H816" s="42">
        <f>ต.บ้านแก่ง!H363</f>
        <v>0</v>
      </c>
      <c r="I816" s="42">
        <f>ต.บ้านแก่ง!I363</f>
        <v>0</v>
      </c>
      <c r="J816" s="42">
        <f>ต.บ้านแก่ง!J363</f>
        <v>0</v>
      </c>
      <c r="K816" s="43">
        <f>ต.บ้านแก่ง!K363</f>
        <v>4730</v>
      </c>
      <c r="L816" s="42">
        <f>ต.บ้านแก่ง!L363</f>
        <v>0</v>
      </c>
      <c r="M816" s="42">
        <f>ต.บ้านแก่ง!M363</f>
        <v>0</v>
      </c>
      <c r="N816" s="42">
        <f>ต.บ้านแก่ง!N363</f>
        <v>0</v>
      </c>
      <c r="O816" s="42" t="e">
        <f>ต.บ้านแก่ง!O363</f>
        <v>#DIV/0!</v>
      </c>
      <c r="P816" s="42">
        <f>ต.บ้านแก่ง!P363</f>
        <v>0</v>
      </c>
    </row>
    <row r="817" spans="1:16">
      <c r="A817" s="42" t="s">
        <v>99</v>
      </c>
      <c r="B817" s="42">
        <f>ต.ศรีสัชฯ!B174</f>
        <v>1</v>
      </c>
      <c r="C817" s="46">
        <f>ต.ศรีสัชฯ!C174</f>
        <v>5</v>
      </c>
      <c r="D817" s="46">
        <f>ต.ศรีสัชฯ!D174</f>
        <v>0</v>
      </c>
      <c r="E817" s="46">
        <f>ต.ศรีสัชฯ!E174</f>
        <v>0</v>
      </c>
      <c r="F817" s="46">
        <f>ต.ศรีสัชฯ!F174</f>
        <v>5</v>
      </c>
      <c r="G817" s="46">
        <f>ต.ศรีสัชฯ!G174</f>
        <v>0</v>
      </c>
      <c r="H817" s="46">
        <f>ต.ศรีสัชฯ!H174</f>
        <v>0</v>
      </c>
      <c r="I817" s="46">
        <f>ต.ศรีสัชฯ!I174</f>
        <v>0</v>
      </c>
      <c r="J817" s="46">
        <f>ต.ศรีสัชฯ!J174</f>
        <v>0</v>
      </c>
      <c r="K817" s="46">
        <f>ต.ศรีสัชฯ!K174</f>
        <v>5</v>
      </c>
      <c r="L817" s="46">
        <f>ต.ศรีสัชฯ!L174</f>
        <v>0</v>
      </c>
      <c r="M817" s="46">
        <f>ต.ศรีสัชฯ!M174</f>
        <v>0</v>
      </c>
      <c r="N817" s="46">
        <f>ต.ศรีสัชฯ!N174</f>
        <v>0</v>
      </c>
      <c r="O817" s="46" t="e">
        <f>ต.ศรีสัชฯ!O174</f>
        <v>#DIV/0!</v>
      </c>
      <c r="P817" s="46">
        <f>ต.ศรีสัชฯ!P174</f>
        <v>0</v>
      </c>
    </row>
    <row r="818" spans="1:16">
      <c r="A818" s="42" t="s">
        <v>100</v>
      </c>
      <c r="B818" s="42"/>
      <c r="C818" s="44"/>
      <c r="D818" s="44"/>
      <c r="E818" s="44"/>
      <c r="F818" s="44"/>
      <c r="G818" s="44"/>
      <c r="H818" s="44"/>
      <c r="I818" s="44"/>
      <c r="J818" s="44"/>
      <c r="K818" s="43"/>
      <c r="L818" s="44"/>
      <c r="M818" s="42"/>
      <c r="N818" s="44"/>
      <c r="O818" s="44"/>
      <c r="P818" s="44"/>
    </row>
    <row r="819" spans="1:16">
      <c r="A819" s="42" t="s">
        <v>101</v>
      </c>
      <c r="B819" s="42">
        <f>ต.สารจิตร!B315</f>
        <v>5</v>
      </c>
      <c r="C819" s="42">
        <f>ต.สารจิตร!C315</f>
        <v>19</v>
      </c>
      <c r="D819" s="42">
        <f>ต.สารจิตร!D315</f>
        <v>0</v>
      </c>
      <c r="E819" s="42">
        <f>ต.สารจิตร!E315</f>
        <v>0</v>
      </c>
      <c r="F819" s="42">
        <f>ต.สารจิตร!F315</f>
        <v>19</v>
      </c>
      <c r="G819" s="42">
        <f>ต.สารจิตร!G315</f>
        <v>0</v>
      </c>
      <c r="H819" s="42">
        <f>ต.สารจิตร!H315</f>
        <v>0</v>
      </c>
      <c r="I819" s="42">
        <f>ต.สารจิตร!I315</f>
        <v>0</v>
      </c>
      <c r="J819" s="42">
        <f>ต.สารจิตร!J315</f>
        <v>0</v>
      </c>
      <c r="K819" s="43">
        <f>ต.สารจิตร!K315</f>
        <v>19</v>
      </c>
      <c r="L819" s="42">
        <f>ต.สารจิตร!L315</f>
        <v>0</v>
      </c>
      <c r="M819" s="42">
        <f>ต.สารจิตร!M315</f>
        <v>0</v>
      </c>
      <c r="N819" s="42">
        <f>ต.สารจิตร!N315</f>
        <v>0</v>
      </c>
      <c r="O819" s="42" t="e">
        <f>ต.สารจิตร!O315</f>
        <v>#DIV/0!</v>
      </c>
      <c r="P819" s="42">
        <f>ต.สารจิตร!P315</f>
        <v>0</v>
      </c>
    </row>
    <row r="820" spans="1:16">
      <c r="A820" s="50" t="s">
        <v>23</v>
      </c>
      <c r="B820" s="51">
        <f t="shared" ref="B820:P820" si="38">SUM(B809:B819)</f>
        <v>2620</v>
      </c>
      <c r="C820" s="52">
        <f t="shared" si="38"/>
        <v>15205</v>
      </c>
      <c r="D820" s="52">
        <f t="shared" si="38"/>
        <v>0</v>
      </c>
      <c r="E820" s="52">
        <f t="shared" si="38"/>
        <v>0</v>
      </c>
      <c r="F820" s="52">
        <f t="shared" si="38"/>
        <v>15205</v>
      </c>
      <c r="G820" s="52">
        <f t="shared" si="38"/>
        <v>0</v>
      </c>
      <c r="H820" s="52">
        <f t="shared" si="38"/>
        <v>0</v>
      </c>
      <c r="I820" s="52">
        <f t="shared" si="38"/>
        <v>0</v>
      </c>
      <c r="J820" s="52">
        <f t="shared" si="38"/>
        <v>0</v>
      </c>
      <c r="K820" s="53">
        <f t="shared" si="38"/>
        <v>15205</v>
      </c>
      <c r="L820" s="52">
        <f t="shared" si="38"/>
        <v>0</v>
      </c>
      <c r="M820" s="51">
        <f t="shared" si="38"/>
        <v>0</v>
      </c>
      <c r="N820" s="52">
        <f t="shared" si="38"/>
        <v>0</v>
      </c>
      <c r="O820" s="52" t="e">
        <f t="shared" si="38"/>
        <v>#DIV/0!</v>
      </c>
      <c r="P820" s="52">
        <f t="shared" si="38"/>
        <v>0</v>
      </c>
    </row>
    <row r="821" spans="1:16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41"/>
      <c r="L821" s="39"/>
      <c r="M821" s="39"/>
      <c r="N821" s="39"/>
      <c r="O821" s="39"/>
      <c r="P821" s="39"/>
    </row>
    <row r="822" spans="1:16">
      <c r="A822" s="161" t="s">
        <v>118</v>
      </c>
      <c r="B822" s="161"/>
      <c r="C822" s="161"/>
      <c r="D822" s="161"/>
      <c r="E822" s="161"/>
      <c r="F822" s="161"/>
      <c r="G822" s="161"/>
      <c r="H822" s="161"/>
      <c r="I822" s="161"/>
      <c r="J822" s="161"/>
      <c r="K822" s="161"/>
      <c r="L822" s="161"/>
      <c r="M822" s="161"/>
      <c r="N822" s="161"/>
      <c r="O822" s="161"/>
      <c r="P822" s="161"/>
    </row>
    <row r="823" spans="1:16">
      <c r="A823" s="162" t="str">
        <f>A2</f>
        <v xml:space="preserve"> ประจำเดือน มีนาคม 2569</v>
      </c>
      <c r="B823" s="162"/>
      <c r="C823" s="162"/>
      <c r="D823" s="162"/>
      <c r="E823" s="162"/>
      <c r="F823" s="162"/>
      <c r="G823" s="162"/>
      <c r="H823" s="162"/>
      <c r="I823" s="162"/>
      <c r="J823" s="162"/>
      <c r="K823" s="162"/>
      <c r="L823" s="162"/>
      <c r="M823" s="162"/>
      <c r="N823" s="162"/>
      <c r="O823" s="162"/>
      <c r="P823" s="162"/>
    </row>
    <row r="824" spans="1:16">
      <c r="A824" s="161" t="s">
        <v>90</v>
      </c>
      <c r="B824" s="161"/>
      <c r="C824" s="161"/>
      <c r="D824" s="161"/>
      <c r="E824" s="161"/>
      <c r="F824" s="161"/>
      <c r="G824" s="161"/>
      <c r="H824" s="161"/>
      <c r="I824" s="161"/>
      <c r="J824" s="161"/>
      <c r="K824" s="161"/>
      <c r="L824" s="161"/>
      <c r="M824" s="161"/>
      <c r="N824" s="161"/>
      <c r="O824" s="161"/>
      <c r="P824" s="161"/>
    </row>
    <row r="825" spans="1:16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41"/>
      <c r="L825" s="39"/>
      <c r="M825" s="39"/>
      <c r="N825" s="39"/>
      <c r="O825" s="39"/>
      <c r="P825" s="39"/>
    </row>
    <row r="826" spans="1:16">
      <c r="A826" s="183" t="s">
        <v>36</v>
      </c>
      <c r="B826" s="184" t="s">
        <v>20</v>
      </c>
      <c r="C826" s="185" t="s">
        <v>40</v>
      </c>
      <c r="D826" s="186"/>
      <c r="E826" s="186"/>
      <c r="F826" s="187"/>
      <c r="G826" s="185" t="s">
        <v>41</v>
      </c>
      <c r="H826" s="186"/>
      <c r="I826" s="186"/>
      <c r="J826" s="187"/>
      <c r="K826" s="188" t="s">
        <v>42</v>
      </c>
      <c r="L826" s="191" t="s">
        <v>43</v>
      </c>
      <c r="M826" s="194" t="s">
        <v>44</v>
      </c>
      <c r="N826" s="191" t="s">
        <v>45</v>
      </c>
      <c r="O826" s="191" t="s">
        <v>46</v>
      </c>
      <c r="P826" s="197" t="s">
        <v>21</v>
      </c>
    </row>
    <row r="827" spans="1:16">
      <c r="A827" s="183"/>
      <c r="B827" s="184"/>
      <c r="C827" s="191" t="s">
        <v>47</v>
      </c>
      <c r="D827" s="191" t="s">
        <v>48</v>
      </c>
      <c r="E827" s="191" t="s">
        <v>49</v>
      </c>
      <c r="F827" s="191" t="s">
        <v>50</v>
      </c>
      <c r="G827" s="191" t="s">
        <v>51</v>
      </c>
      <c r="H827" s="191" t="s">
        <v>52</v>
      </c>
      <c r="I827" s="191" t="s">
        <v>49</v>
      </c>
      <c r="J827" s="191" t="s">
        <v>53</v>
      </c>
      <c r="K827" s="189"/>
      <c r="L827" s="192"/>
      <c r="M827" s="195"/>
      <c r="N827" s="192"/>
      <c r="O827" s="192"/>
      <c r="P827" s="198"/>
    </row>
    <row r="828" spans="1:16">
      <c r="A828" s="183"/>
      <c r="B828" s="184"/>
      <c r="C828" s="192"/>
      <c r="D828" s="192"/>
      <c r="E828" s="192"/>
      <c r="F828" s="192"/>
      <c r="G828" s="192"/>
      <c r="H828" s="192"/>
      <c r="I828" s="192"/>
      <c r="J828" s="192"/>
      <c r="K828" s="189"/>
      <c r="L828" s="192"/>
      <c r="M828" s="195"/>
      <c r="N828" s="192"/>
      <c r="O828" s="192"/>
      <c r="P828" s="198"/>
    </row>
    <row r="829" spans="1:16">
      <c r="A829" s="183"/>
      <c r="B829" s="184"/>
      <c r="C829" s="193"/>
      <c r="D829" s="193"/>
      <c r="E829" s="193"/>
      <c r="F829" s="193"/>
      <c r="G829" s="193"/>
      <c r="H829" s="193"/>
      <c r="I829" s="193"/>
      <c r="J829" s="193"/>
      <c r="K829" s="190"/>
      <c r="L829" s="193"/>
      <c r="M829" s="196"/>
      <c r="N829" s="193"/>
      <c r="O829" s="193"/>
      <c r="P829" s="199"/>
    </row>
    <row r="830" spans="1:16">
      <c r="A830" s="42" t="s">
        <v>91</v>
      </c>
      <c r="B830" s="42"/>
      <c r="C830" s="44"/>
      <c r="D830" s="44"/>
      <c r="E830" s="44"/>
      <c r="F830" s="44"/>
      <c r="G830" s="44"/>
      <c r="H830" s="44"/>
      <c r="I830" s="44"/>
      <c r="J830" s="44"/>
      <c r="K830" s="43"/>
      <c r="L830" s="44"/>
      <c r="M830" s="42"/>
      <c r="N830" s="44"/>
      <c r="O830" s="44"/>
      <c r="P830" s="44"/>
    </row>
    <row r="831" spans="1:16">
      <c r="A831" s="42" t="s">
        <v>92</v>
      </c>
      <c r="B831" s="42"/>
      <c r="C831" s="44"/>
      <c r="D831" s="44"/>
      <c r="E831" s="44"/>
      <c r="F831" s="44"/>
      <c r="G831" s="44"/>
      <c r="H831" s="44"/>
      <c r="I831" s="44"/>
      <c r="J831" s="44"/>
      <c r="K831" s="43"/>
      <c r="L831" s="44"/>
      <c r="M831" s="42"/>
      <c r="N831" s="42"/>
      <c r="O831" s="42"/>
      <c r="P831" s="42"/>
    </row>
    <row r="832" spans="1:16">
      <c r="A832" s="42" t="s">
        <v>93</v>
      </c>
      <c r="B832" s="42"/>
      <c r="C832" s="44"/>
      <c r="D832" s="44"/>
      <c r="E832" s="44"/>
      <c r="F832" s="44"/>
      <c r="G832" s="44"/>
      <c r="H832" s="44"/>
      <c r="I832" s="44"/>
      <c r="J832" s="44"/>
      <c r="K832" s="43"/>
      <c r="L832" s="44"/>
      <c r="M832" s="42"/>
      <c r="N832" s="42"/>
      <c r="O832" s="42"/>
      <c r="P832" s="42"/>
    </row>
    <row r="833" spans="1:16">
      <c r="A833" s="42" t="s">
        <v>94</v>
      </c>
      <c r="B833" s="42"/>
      <c r="C833" s="44"/>
      <c r="D833" s="44"/>
      <c r="E833" s="44"/>
      <c r="F833" s="44"/>
      <c r="G833" s="44"/>
      <c r="H833" s="44"/>
      <c r="I833" s="44"/>
      <c r="J833" s="44"/>
      <c r="K833" s="43"/>
      <c r="L833" s="44"/>
      <c r="M833" s="42"/>
      <c r="N833" s="42"/>
      <c r="O833" s="42"/>
      <c r="P833" s="42"/>
    </row>
    <row r="834" spans="1:16">
      <c r="A834" s="42" t="s">
        <v>95</v>
      </c>
      <c r="B834" s="42">
        <f>ต.บ้านตึก!B350</f>
        <v>100</v>
      </c>
      <c r="C834" s="42">
        <f>ต.บ้านตึก!C350</f>
        <v>249</v>
      </c>
      <c r="D834" s="42">
        <f>ต.บ้านตึก!D350</f>
        <v>0</v>
      </c>
      <c r="E834" s="42">
        <f>ต.บ้านตึก!E350</f>
        <v>0</v>
      </c>
      <c r="F834" s="42">
        <f>ต.บ้านตึก!F350</f>
        <v>249</v>
      </c>
      <c r="G834" s="42">
        <f>ต.บ้านตึก!G350</f>
        <v>0</v>
      </c>
      <c r="H834" s="42">
        <f>ต.บ้านตึก!H350</f>
        <v>0</v>
      </c>
      <c r="I834" s="42">
        <f>ต.บ้านตึก!I350</f>
        <v>0</v>
      </c>
      <c r="J834" s="42">
        <f>ต.บ้านตึก!J350</f>
        <v>0</v>
      </c>
      <c r="K834" s="43">
        <f>ต.บ้านตึก!K350</f>
        <v>249</v>
      </c>
      <c r="L834" s="42">
        <f>ต.บ้านตึก!L350</f>
        <v>0</v>
      </c>
      <c r="M834" s="42">
        <f>ต.บ้านตึก!M350</f>
        <v>0</v>
      </c>
      <c r="N834" s="42">
        <f>ต.บ้านตึก!N350</f>
        <v>0</v>
      </c>
      <c r="O834" s="42" t="e">
        <f>ต.บ้านตึก!O350</f>
        <v>#DIV/0!</v>
      </c>
      <c r="P834" s="42">
        <f>ต.บ้านตึก!P350</f>
        <v>0</v>
      </c>
    </row>
    <row r="835" spans="1:16">
      <c r="A835" s="42" t="s">
        <v>96</v>
      </c>
      <c r="B835" s="42"/>
      <c r="C835" s="44"/>
      <c r="D835" s="44"/>
      <c r="E835" s="44"/>
      <c r="F835" s="44"/>
      <c r="G835" s="44"/>
      <c r="H835" s="44"/>
      <c r="I835" s="44"/>
      <c r="J835" s="44"/>
      <c r="K835" s="43"/>
      <c r="L835" s="44"/>
      <c r="M835" s="42"/>
      <c r="N835" s="42"/>
      <c r="O835" s="42"/>
      <c r="P835" s="42"/>
    </row>
    <row r="836" spans="1:16">
      <c r="A836" s="42" t="s">
        <v>97</v>
      </c>
      <c r="B836" s="42"/>
      <c r="C836" s="44"/>
      <c r="D836" s="44"/>
      <c r="E836" s="44"/>
      <c r="F836" s="44"/>
      <c r="G836" s="44"/>
      <c r="H836" s="44"/>
      <c r="I836" s="44"/>
      <c r="J836" s="44"/>
      <c r="K836" s="43"/>
      <c r="L836" s="44"/>
      <c r="M836" s="42"/>
      <c r="N836" s="42"/>
      <c r="O836" s="42"/>
      <c r="P836" s="42"/>
    </row>
    <row r="837" spans="1:16">
      <c r="A837" s="42" t="s">
        <v>98</v>
      </c>
      <c r="B837" s="42">
        <f>ต.บ้านแก่ง!B382</f>
        <v>16</v>
      </c>
      <c r="C837" s="42">
        <f>ต.บ้านแก่ง!C382</f>
        <v>175</v>
      </c>
      <c r="D837" s="42">
        <f>ต.บ้านแก่ง!D382</f>
        <v>0</v>
      </c>
      <c r="E837" s="42">
        <f>ต.บ้านแก่ง!E382</f>
        <v>0</v>
      </c>
      <c r="F837" s="42">
        <f>ต.บ้านแก่ง!F382</f>
        <v>175</v>
      </c>
      <c r="G837" s="42">
        <f>ต.บ้านแก่ง!G382</f>
        <v>0</v>
      </c>
      <c r="H837" s="42">
        <f>ต.บ้านแก่ง!H382</f>
        <v>0</v>
      </c>
      <c r="I837" s="42">
        <f>ต.บ้านแก่ง!I382</f>
        <v>0</v>
      </c>
      <c r="J837" s="42">
        <f>ต.บ้านแก่ง!J382</f>
        <v>0</v>
      </c>
      <c r="K837" s="43">
        <f>ต.บ้านแก่ง!K382</f>
        <v>175</v>
      </c>
      <c r="L837" s="42">
        <f>ต.บ้านแก่ง!L382</f>
        <v>0</v>
      </c>
      <c r="M837" s="42">
        <f>ต.บ้านแก่ง!M382</f>
        <v>0</v>
      </c>
      <c r="N837" s="42">
        <f>ต.บ้านแก่ง!N382</f>
        <v>0</v>
      </c>
      <c r="O837" s="42" t="e">
        <f>ต.บ้านแก่ง!O382</f>
        <v>#DIV/0!</v>
      </c>
      <c r="P837" s="42">
        <f>ต.บ้านแก่ง!P382</f>
        <v>0</v>
      </c>
    </row>
    <row r="838" spans="1:16">
      <c r="A838" s="42" t="s">
        <v>99</v>
      </c>
      <c r="B838" s="42"/>
      <c r="C838" s="44"/>
      <c r="D838" s="44"/>
      <c r="E838" s="44"/>
      <c r="F838" s="44"/>
      <c r="G838" s="44"/>
      <c r="H838" s="44"/>
      <c r="I838" s="44"/>
      <c r="J838" s="44"/>
      <c r="K838" s="43"/>
      <c r="L838" s="44"/>
      <c r="M838" s="42"/>
      <c r="N838" s="44"/>
      <c r="O838" s="44"/>
      <c r="P838" s="44"/>
    </row>
    <row r="839" spans="1:16">
      <c r="A839" s="42" t="s">
        <v>100</v>
      </c>
      <c r="B839" s="42"/>
      <c r="C839" s="44"/>
      <c r="D839" s="44"/>
      <c r="E839" s="44"/>
      <c r="F839" s="44"/>
      <c r="G839" s="44"/>
      <c r="H839" s="44"/>
      <c r="I839" s="44"/>
      <c r="J839" s="44"/>
      <c r="K839" s="43"/>
      <c r="L839" s="44"/>
      <c r="M839" s="42"/>
      <c r="N839" s="44"/>
      <c r="O839" s="44"/>
      <c r="P839" s="44"/>
    </row>
    <row r="840" spans="1:16">
      <c r="A840" s="42" t="s">
        <v>101</v>
      </c>
      <c r="B840" s="42"/>
      <c r="C840" s="44"/>
      <c r="D840" s="44"/>
      <c r="E840" s="44"/>
      <c r="F840" s="44"/>
      <c r="G840" s="44"/>
      <c r="H840" s="44"/>
      <c r="I840" s="44"/>
      <c r="J840" s="44"/>
      <c r="K840" s="43"/>
      <c r="L840" s="44"/>
      <c r="M840" s="42"/>
      <c r="N840" s="44"/>
      <c r="O840" s="44"/>
      <c r="P840" s="44"/>
    </row>
    <row r="841" spans="1:16">
      <c r="A841" s="50" t="s">
        <v>23</v>
      </c>
      <c r="B841" s="51">
        <f t="shared" ref="B841:P841" si="39">SUM(B834:B840)</f>
        <v>116</v>
      </c>
      <c r="C841" s="52">
        <f t="shared" si="39"/>
        <v>424</v>
      </c>
      <c r="D841" s="52">
        <f t="shared" si="39"/>
        <v>0</v>
      </c>
      <c r="E841" s="52">
        <f t="shared" si="39"/>
        <v>0</v>
      </c>
      <c r="F841" s="52">
        <f t="shared" si="39"/>
        <v>424</v>
      </c>
      <c r="G841" s="52">
        <f t="shared" si="39"/>
        <v>0</v>
      </c>
      <c r="H841" s="52">
        <f t="shared" si="39"/>
        <v>0</v>
      </c>
      <c r="I841" s="52">
        <f t="shared" si="39"/>
        <v>0</v>
      </c>
      <c r="J841" s="52">
        <f t="shared" si="39"/>
        <v>0</v>
      </c>
      <c r="K841" s="53">
        <f t="shared" si="39"/>
        <v>424</v>
      </c>
      <c r="L841" s="52">
        <f t="shared" si="39"/>
        <v>0</v>
      </c>
      <c r="M841" s="51">
        <f t="shared" si="39"/>
        <v>0</v>
      </c>
      <c r="N841" s="52">
        <f t="shared" si="39"/>
        <v>0</v>
      </c>
      <c r="O841" s="52" t="e">
        <f t="shared" si="39"/>
        <v>#DIV/0!</v>
      </c>
      <c r="P841" s="52">
        <f t="shared" si="39"/>
        <v>0</v>
      </c>
    </row>
    <row r="842" spans="1:16" s="3" customFormat="1">
      <c r="A842" s="66"/>
      <c r="B842" s="67"/>
      <c r="C842" s="68"/>
      <c r="D842" s="68"/>
      <c r="E842" s="68"/>
      <c r="F842" s="68"/>
      <c r="G842" s="68"/>
      <c r="H842" s="68"/>
      <c r="I842" s="68"/>
      <c r="J842" s="68"/>
      <c r="K842" s="69"/>
      <c r="L842" s="68"/>
      <c r="M842" s="67"/>
      <c r="N842" s="68"/>
      <c r="O842" s="68"/>
      <c r="P842" s="68"/>
    </row>
    <row r="843" spans="1:16">
      <c r="A843" s="161" t="s">
        <v>118</v>
      </c>
      <c r="B843" s="161"/>
      <c r="C843" s="161"/>
      <c r="D843" s="161"/>
      <c r="E843" s="161"/>
      <c r="F843" s="161"/>
      <c r="G843" s="161"/>
      <c r="H843" s="161"/>
      <c r="I843" s="161"/>
      <c r="J843" s="161"/>
      <c r="K843" s="161"/>
      <c r="L843" s="161"/>
      <c r="M843" s="161"/>
      <c r="N843" s="161"/>
      <c r="O843" s="161"/>
      <c r="P843" s="161"/>
    </row>
    <row r="844" spans="1:16">
      <c r="A844" s="162" t="str">
        <f>A2</f>
        <v xml:space="preserve"> ประจำเดือน มีนาคม 2569</v>
      </c>
      <c r="B844" s="162"/>
      <c r="C844" s="162"/>
      <c r="D844" s="162"/>
      <c r="E844" s="162"/>
      <c r="F844" s="162"/>
      <c r="G844" s="162"/>
      <c r="H844" s="162"/>
      <c r="I844" s="162"/>
      <c r="J844" s="162"/>
      <c r="K844" s="162"/>
      <c r="L844" s="162"/>
      <c r="M844" s="162"/>
      <c r="N844" s="162"/>
      <c r="O844" s="162"/>
      <c r="P844" s="162"/>
    </row>
    <row r="845" spans="1:16">
      <c r="A845" s="161" t="s">
        <v>90</v>
      </c>
      <c r="B845" s="161"/>
      <c r="C845" s="161"/>
      <c r="D845" s="161"/>
      <c r="E845" s="161"/>
      <c r="F845" s="161"/>
      <c r="G845" s="161"/>
      <c r="H845" s="161"/>
      <c r="I845" s="161"/>
      <c r="J845" s="161"/>
      <c r="K845" s="161"/>
      <c r="L845" s="161"/>
      <c r="M845" s="161"/>
      <c r="N845" s="161"/>
      <c r="O845" s="161"/>
      <c r="P845" s="161"/>
    </row>
    <row r="846" spans="1:16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41"/>
      <c r="L846" s="39"/>
      <c r="M846" s="39"/>
      <c r="N846" s="39"/>
      <c r="O846" s="39"/>
      <c r="P846" s="39"/>
    </row>
    <row r="847" spans="1:16">
      <c r="A847" s="183" t="s">
        <v>80</v>
      </c>
      <c r="B847" s="184" t="s">
        <v>20</v>
      </c>
      <c r="C847" s="185" t="s">
        <v>40</v>
      </c>
      <c r="D847" s="186"/>
      <c r="E847" s="186"/>
      <c r="F847" s="187"/>
      <c r="G847" s="185" t="s">
        <v>41</v>
      </c>
      <c r="H847" s="186"/>
      <c r="I847" s="186"/>
      <c r="J847" s="187"/>
      <c r="K847" s="188" t="s">
        <v>42</v>
      </c>
      <c r="L847" s="191" t="s">
        <v>43</v>
      </c>
      <c r="M847" s="194" t="s">
        <v>44</v>
      </c>
      <c r="N847" s="191" t="s">
        <v>45</v>
      </c>
      <c r="O847" s="191" t="s">
        <v>46</v>
      </c>
      <c r="P847" s="197" t="s">
        <v>21</v>
      </c>
    </row>
    <row r="848" spans="1:16">
      <c r="A848" s="183"/>
      <c r="B848" s="184"/>
      <c r="C848" s="191" t="s">
        <v>47</v>
      </c>
      <c r="D848" s="191" t="s">
        <v>48</v>
      </c>
      <c r="E848" s="191" t="s">
        <v>49</v>
      </c>
      <c r="F848" s="191" t="s">
        <v>50</v>
      </c>
      <c r="G848" s="191" t="s">
        <v>51</v>
      </c>
      <c r="H848" s="191" t="s">
        <v>52</v>
      </c>
      <c r="I848" s="191" t="s">
        <v>49</v>
      </c>
      <c r="J848" s="191" t="s">
        <v>53</v>
      </c>
      <c r="K848" s="189"/>
      <c r="L848" s="192"/>
      <c r="M848" s="195"/>
      <c r="N848" s="192"/>
      <c r="O848" s="192"/>
      <c r="P848" s="198"/>
    </row>
    <row r="849" spans="1:16">
      <c r="A849" s="183"/>
      <c r="B849" s="184"/>
      <c r="C849" s="192"/>
      <c r="D849" s="192"/>
      <c r="E849" s="192"/>
      <c r="F849" s="192"/>
      <c r="G849" s="192"/>
      <c r="H849" s="192"/>
      <c r="I849" s="192"/>
      <c r="J849" s="192"/>
      <c r="K849" s="189"/>
      <c r="L849" s="192"/>
      <c r="M849" s="195"/>
      <c r="N849" s="192"/>
      <c r="O849" s="192"/>
      <c r="P849" s="198"/>
    </row>
    <row r="850" spans="1:16">
      <c r="A850" s="183"/>
      <c r="B850" s="184"/>
      <c r="C850" s="193"/>
      <c r="D850" s="193"/>
      <c r="E850" s="193"/>
      <c r="F850" s="193"/>
      <c r="G850" s="193"/>
      <c r="H850" s="193"/>
      <c r="I850" s="193"/>
      <c r="J850" s="193"/>
      <c r="K850" s="190"/>
      <c r="L850" s="193"/>
      <c r="M850" s="196"/>
      <c r="N850" s="193"/>
      <c r="O850" s="193"/>
      <c r="P850" s="199"/>
    </row>
    <row r="851" spans="1:16">
      <c r="A851" s="42" t="s">
        <v>91</v>
      </c>
      <c r="B851" s="42"/>
      <c r="C851" s="44"/>
      <c r="D851" s="44"/>
      <c r="E851" s="44"/>
      <c r="F851" s="44"/>
      <c r="G851" s="44"/>
      <c r="H851" s="44"/>
      <c r="I851" s="44"/>
      <c r="J851" s="44"/>
      <c r="K851" s="43"/>
      <c r="L851" s="44"/>
      <c r="M851" s="42"/>
      <c r="N851" s="44"/>
      <c r="O851" s="44"/>
      <c r="P851" s="44"/>
    </row>
    <row r="852" spans="1:16">
      <c r="A852" s="42" t="s">
        <v>92</v>
      </c>
      <c r="B852" s="42">
        <f>ต.แม่สำ!B305</f>
        <v>3</v>
      </c>
      <c r="C852" s="42">
        <f>ต.แม่สำ!C305</f>
        <v>30</v>
      </c>
      <c r="D852" s="42">
        <f>ต.แม่สำ!D305</f>
        <v>0</v>
      </c>
      <c r="E852" s="42">
        <f>ต.แม่สำ!E305</f>
        <v>0</v>
      </c>
      <c r="F852" s="42">
        <f>ต.แม่สำ!F305</f>
        <v>30</v>
      </c>
      <c r="G852" s="42">
        <f>ต.แม่สำ!G305</f>
        <v>0</v>
      </c>
      <c r="H852" s="42">
        <f>ต.แม่สำ!H305</f>
        <v>0</v>
      </c>
      <c r="I852" s="42">
        <f>ต.แม่สำ!I305</f>
        <v>0</v>
      </c>
      <c r="J852" s="42">
        <f>ต.แม่สำ!J305</f>
        <v>0</v>
      </c>
      <c r="K852" s="43">
        <f>ต.แม่สำ!K305</f>
        <v>30</v>
      </c>
      <c r="L852" s="42">
        <f>ต.แม่สำ!L305</f>
        <v>0</v>
      </c>
      <c r="M852" s="42">
        <f>ต.แม่สำ!M305</f>
        <v>0</v>
      </c>
      <c r="N852" s="42">
        <f>ต.แม่สำ!N305</f>
        <v>0</v>
      </c>
      <c r="O852" s="42" t="e">
        <f>ต.แม่สำ!O305</f>
        <v>#DIV/0!</v>
      </c>
      <c r="P852" s="42">
        <f>ต.แม่สำ!P305</f>
        <v>0</v>
      </c>
    </row>
    <row r="853" spans="1:16">
      <c r="A853" s="42" t="s">
        <v>93</v>
      </c>
      <c r="B853" s="42"/>
      <c r="C853" s="44"/>
      <c r="D853" s="44"/>
      <c r="E853" s="44"/>
      <c r="F853" s="44"/>
      <c r="G853" s="44"/>
      <c r="H853" s="44"/>
      <c r="I853" s="44"/>
      <c r="J853" s="44"/>
      <c r="K853" s="43"/>
      <c r="L853" s="44"/>
      <c r="M853" s="42"/>
      <c r="N853" s="42"/>
      <c r="O853" s="42"/>
      <c r="P853" s="42"/>
    </row>
    <row r="854" spans="1:16">
      <c r="A854" s="42" t="s">
        <v>94</v>
      </c>
      <c r="B854" s="42"/>
      <c r="C854" s="44"/>
      <c r="D854" s="44"/>
      <c r="E854" s="44"/>
      <c r="F854" s="44"/>
      <c r="G854" s="44"/>
      <c r="H854" s="44"/>
      <c r="I854" s="44"/>
      <c r="J854" s="44"/>
      <c r="K854" s="43"/>
      <c r="L854" s="44"/>
      <c r="M854" s="42"/>
      <c r="N854" s="42"/>
      <c r="O854" s="42"/>
      <c r="P854" s="42"/>
    </row>
    <row r="855" spans="1:16">
      <c r="A855" s="42" t="s">
        <v>95</v>
      </c>
      <c r="B855" s="42"/>
      <c r="C855" s="44"/>
      <c r="D855" s="44"/>
      <c r="E855" s="44"/>
      <c r="F855" s="44"/>
      <c r="G855" s="44"/>
      <c r="H855" s="44"/>
      <c r="I855" s="44"/>
      <c r="J855" s="44"/>
      <c r="K855" s="43"/>
      <c r="L855" s="44"/>
      <c r="M855" s="42"/>
      <c r="N855" s="42"/>
      <c r="O855" s="42"/>
      <c r="P855" s="42"/>
    </row>
    <row r="856" spans="1:16">
      <c r="A856" s="42" t="s">
        <v>96</v>
      </c>
      <c r="B856" s="42"/>
      <c r="C856" s="44"/>
      <c r="D856" s="44"/>
      <c r="E856" s="44"/>
      <c r="F856" s="44"/>
      <c r="G856" s="44"/>
      <c r="H856" s="44"/>
      <c r="I856" s="44"/>
      <c r="J856" s="44"/>
      <c r="K856" s="43"/>
      <c r="L856" s="44"/>
      <c r="M856" s="42"/>
      <c r="N856" s="42"/>
      <c r="O856" s="42"/>
      <c r="P856" s="42"/>
    </row>
    <row r="857" spans="1:16">
      <c r="A857" s="42" t="s">
        <v>97</v>
      </c>
      <c r="B857" s="42"/>
      <c r="C857" s="44"/>
      <c r="D857" s="44"/>
      <c r="E857" s="44"/>
      <c r="F857" s="44"/>
      <c r="G857" s="44"/>
      <c r="H857" s="44"/>
      <c r="I857" s="44"/>
      <c r="J857" s="44"/>
      <c r="K857" s="43"/>
      <c r="L857" s="44"/>
      <c r="M857" s="42"/>
      <c r="N857" s="42"/>
      <c r="O857" s="42"/>
      <c r="P857" s="42"/>
    </row>
    <row r="858" spans="1:16">
      <c r="A858" s="42" t="s">
        <v>98</v>
      </c>
      <c r="B858" s="42"/>
      <c r="C858" s="44"/>
      <c r="D858" s="44"/>
      <c r="E858" s="44"/>
      <c r="F858" s="44"/>
      <c r="G858" s="44"/>
      <c r="H858" s="44"/>
      <c r="I858" s="44"/>
      <c r="J858" s="44"/>
      <c r="K858" s="43"/>
      <c r="L858" s="44"/>
      <c r="M858" s="42"/>
      <c r="N858" s="42"/>
      <c r="O858" s="42"/>
      <c r="P858" s="42"/>
    </row>
    <row r="859" spans="1:16">
      <c r="A859" s="42" t="s">
        <v>99</v>
      </c>
      <c r="B859" s="42">
        <f>ต.ศรีสัชฯ!B148</f>
        <v>1</v>
      </c>
      <c r="C859" s="42">
        <f>ต.ศรีสัชฯ!C148</f>
        <v>5</v>
      </c>
      <c r="D859" s="42">
        <f>ต.ศรีสัชฯ!D148</f>
        <v>0</v>
      </c>
      <c r="E859" s="42">
        <f>ต.ศรีสัชฯ!E148</f>
        <v>0</v>
      </c>
      <c r="F859" s="42">
        <f>ต.ศรีสัชฯ!F148</f>
        <v>5</v>
      </c>
      <c r="G859" s="42">
        <f>ต.ศรีสัชฯ!G148</f>
        <v>0</v>
      </c>
      <c r="H859" s="42">
        <f>ต.ศรีสัชฯ!H148</f>
        <v>0</v>
      </c>
      <c r="I859" s="42">
        <f>ต.ศรีสัชฯ!I148</f>
        <v>0</v>
      </c>
      <c r="J859" s="42">
        <f>ต.ศรีสัชฯ!J148</f>
        <v>0</v>
      </c>
      <c r="K859" s="43">
        <f>ต.ศรีสัชฯ!K148</f>
        <v>5</v>
      </c>
      <c r="L859" s="42">
        <f>ต.ศรีสัชฯ!L148</f>
        <v>0</v>
      </c>
      <c r="M859" s="42">
        <f>ต.ศรีสัชฯ!M148</f>
        <v>0</v>
      </c>
      <c r="N859" s="42">
        <f>ต.ศรีสัชฯ!N148</f>
        <v>0</v>
      </c>
      <c r="O859" s="42" t="e">
        <f>ต.ศรีสัชฯ!O148</f>
        <v>#DIV/0!</v>
      </c>
      <c r="P859" s="42">
        <f>ต.ศรีสัชฯ!P148</f>
        <v>0</v>
      </c>
    </row>
    <row r="860" spans="1:16">
      <c r="A860" s="42" t="s">
        <v>100</v>
      </c>
      <c r="B860" s="42"/>
      <c r="C860" s="44"/>
      <c r="D860" s="44"/>
      <c r="E860" s="44"/>
      <c r="F860" s="44"/>
      <c r="G860" s="44"/>
      <c r="H860" s="44"/>
      <c r="I860" s="44"/>
      <c r="J860" s="44"/>
      <c r="K860" s="43"/>
      <c r="L860" s="44"/>
      <c r="M860" s="42"/>
      <c r="N860" s="44"/>
      <c r="O860" s="44"/>
      <c r="P860" s="44"/>
    </row>
    <row r="861" spans="1:16">
      <c r="A861" s="42" t="s">
        <v>101</v>
      </c>
      <c r="B861" s="42">
        <f>ต.สารจิตร!B335</f>
        <v>2</v>
      </c>
      <c r="C861" s="42">
        <f>ต.สารจิตร!C335</f>
        <v>22</v>
      </c>
      <c r="D861" s="42">
        <f>ต.สารจิตร!D335</f>
        <v>0</v>
      </c>
      <c r="E861" s="42">
        <f>ต.สารจิตร!E335</f>
        <v>0</v>
      </c>
      <c r="F861" s="42">
        <f>ต.สารจิตร!F335</f>
        <v>22</v>
      </c>
      <c r="G861" s="42">
        <f>ต.สารจิตร!G335</f>
        <v>0</v>
      </c>
      <c r="H861" s="42">
        <f>ต.สารจิตร!H335</f>
        <v>0</v>
      </c>
      <c r="I861" s="42">
        <f>ต.สารจิตร!I335</f>
        <v>0</v>
      </c>
      <c r="J861" s="42">
        <f>ต.สารจิตร!J335</f>
        <v>0</v>
      </c>
      <c r="K861" s="43">
        <f>ต.สารจิตร!K335</f>
        <v>22</v>
      </c>
      <c r="L861" s="42">
        <f>ต.สารจิตร!L335</f>
        <v>0</v>
      </c>
      <c r="M861" s="42">
        <f>ต.สารจิตร!M335</f>
        <v>0</v>
      </c>
      <c r="N861" s="42">
        <f>ต.สารจิตร!N335</f>
        <v>0</v>
      </c>
      <c r="O861" s="42" t="e">
        <f>ต.สารจิตร!O335</f>
        <v>#DIV/0!</v>
      </c>
      <c r="P861" s="42">
        <f>ต.สารจิตร!P335</f>
        <v>0</v>
      </c>
    </row>
    <row r="862" spans="1:16">
      <c r="A862" s="50" t="s">
        <v>23</v>
      </c>
      <c r="B862" s="51">
        <f t="shared" ref="B862:P862" si="40">SUM(B852:B861)</f>
        <v>6</v>
      </c>
      <c r="C862" s="52">
        <f t="shared" si="40"/>
        <v>57</v>
      </c>
      <c r="D862" s="52">
        <f t="shared" si="40"/>
        <v>0</v>
      </c>
      <c r="E862" s="52">
        <f t="shared" si="40"/>
        <v>0</v>
      </c>
      <c r="F862" s="52">
        <f t="shared" si="40"/>
        <v>57</v>
      </c>
      <c r="G862" s="52">
        <f t="shared" si="40"/>
        <v>0</v>
      </c>
      <c r="H862" s="52">
        <f t="shared" si="40"/>
        <v>0</v>
      </c>
      <c r="I862" s="52">
        <f t="shared" si="40"/>
        <v>0</v>
      </c>
      <c r="J862" s="52">
        <f t="shared" si="40"/>
        <v>0</v>
      </c>
      <c r="K862" s="53">
        <f t="shared" si="40"/>
        <v>57</v>
      </c>
      <c r="L862" s="52">
        <f t="shared" si="40"/>
        <v>0</v>
      </c>
      <c r="M862" s="51">
        <f t="shared" si="40"/>
        <v>0</v>
      </c>
      <c r="N862" s="52">
        <f t="shared" si="40"/>
        <v>0</v>
      </c>
      <c r="O862" s="52" t="e">
        <f t="shared" si="40"/>
        <v>#DIV/0!</v>
      </c>
      <c r="P862" s="52">
        <f t="shared" si="40"/>
        <v>0</v>
      </c>
    </row>
    <row r="863" spans="1:16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41"/>
      <c r="L863" s="39"/>
      <c r="M863" s="39"/>
      <c r="N863" s="39"/>
      <c r="O863" s="39"/>
      <c r="P863" s="39"/>
    </row>
    <row r="864" spans="1:16">
      <c r="A864" s="161" t="s">
        <v>118</v>
      </c>
      <c r="B864" s="161"/>
      <c r="C864" s="161"/>
      <c r="D864" s="161"/>
      <c r="E864" s="161"/>
      <c r="F864" s="161"/>
      <c r="G864" s="161"/>
      <c r="H864" s="161"/>
      <c r="I864" s="161"/>
      <c r="J864" s="161"/>
      <c r="K864" s="161"/>
      <c r="L864" s="161"/>
      <c r="M864" s="161"/>
      <c r="N864" s="161"/>
      <c r="O864" s="161"/>
      <c r="P864" s="161"/>
    </row>
    <row r="865" spans="1:16">
      <c r="A865" s="162" t="s">
        <v>122</v>
      </c>
      <c r="B865" s="162"/>
      <c r="C865" s="162"/>
      <c r="D865" s="162"/>
      <c r="E865" s="162"/>
      <c r="F865" s="162"/>
      <c r="G865" s="162"/>
      <c r="H865" s="162"/>
      <c r="I865" s="162"/>
      <c r="J865" s="162"/>
      <c r="K865" s="162"/>
      <c r="L865" s="162"/>
      <c r="M865" s="162"/>
      <c r="N865" s="162"/>
      <c r="O865" s="162"/>
      <c r="P865" s="162"/>
    </row>
    <row r="866" spans="1:16">
      <c r="A866" s="161" t="s">
        <v>90</v>
      </c>
      <c r="B866" s="161"/>
      <c r="C866" s="161"/>
      <c r="D866" s="161"/>
      <c r="E866" s="161"/>
      <c r="F866" s="161"/>
      <c r="G866" s="161"/>
      <c r="H866" s="161"/>
      <c r="I866" s="161"/>
      <c r="J866" s="161"/>
      <c r="K866" s="161"/>
      <c r="L866" s="161"/>
      <c r="M866" s="161"/>
      <c r="N866" s="161"/>
      <c r="O866" s="161"/>
      <c r="P866" s="161"/>
    </row>
    <row r="867" spans="1:16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41"/>
      <c r="L867" s="39"/>
      <c r="M867" s="39"/>
      <c r="N867" s="39"/>
      <c r="O867" s="39"/>
      <c r="P867" s="39"/>
    </row>
    <row r="868" spans="1:16">
      <c r="A868" s="183" t="s">
        <v>115</v>
      </c>
      <c r="B868" s="184" t="s">
        <v>20</v>
      </c>
      <c r="C868" s="185" t="s">
        <v>40</v>
      </c>
      <c r="D868" s="186"/>
      <c r="E868" s="186"/>
      <c r="F868" s="187"/>
      <c r="G868" s="185" t="s">
        <v>41</v>
      </c>
      <c r="H868" s="186"/>
      <c r="I868" s="186"/>
      <c r="J868" s="187"/>
      <c r="K868" s="188" t="s">
        <v>42</v>
      </c>
      <c r="L868" s="191" t="s">
        <v>43</v>
      </c>
      <c r="M868" s="194" t="s">
        <v>44</v>
      </c>
      <c r="N868" s="191" t="s">
        <v>45</v>
      </c>
      <c r="O868" s="191" t="s">
        <v>46</v>
      </c>
      <c r="P868" s="197" t="s">
        <v>21</v>
      </c>
    </row>
    <row r="869" spans="1:16">
      <c r="A869" s="183"/>
      <c r="B869" s="184"/>
      <c r="C869" s="191" t="s">
        <v>47</v>
      </c>
      <c r="D869" s="191" t="s">
        <v>48</v>
      </c>
      <c r="E869" s="191" t="s">
        <v>49</v>
      </c>
      <c r="F869" s="191" t="s">
        <v>50</v>
      </c>
      <c r="G869" s="191" t="s">
        <v>51</v>
      </c>
      <c r="H869" s="191" t="s">
        <v>52</v>
      </c>
      <c r="I869" s="191" t="s">
        <v>49</v>
      </c>
      <c r="J869" s="191" t="s">
        <v>53</v>
      </c>
      <c r="K869" s="189"/>
      <c r="L869" s="192"/>
      <c r="M869" s="195"/>
      <c r="N869" s="192"/>
      <c r="O869" s="192"/>
      <c r="P869" s="198"/>
    </row>
    <row r="870" spans="1:16">
      <c r="A870" s="183"/>
      <c r="B870" s="184"/>
      <c r="C870" s="192"/>
      <c r="D870" s="192"/>
      <c r="E870" s="192"/>
      <c r="F870" s="192"/>
      <c r="G870" s="192"/>
      <c r="H870" s="192"/>
      <c r="I870" s="192"/>
      <c r="J870" s="192"/>
      <c r="K870" s="189"/>
      <c r="L870" s="192"/>
      <c r="M870" s="195"/>
      <c r="N870" s="192"/>
      <c r="O870" s="192"/>
      <c r="P870" s="198"/>
    </row>
    <row r="871" spans="1:16">
      <c r="A871" s="183"/>
      <c r="B871" s="184"/>
      <c r="C871" s="193"/>
      <c r="D871" s="193"/>
      <c r="E871" s="193"/>
      <c r="F871" s="193"/>
      <c r="G871" s="193"/>
      <c r="H871" s="193"/>
      <c r="I871" s="193"/>
      <c r="J871" s="193"/>
      <c r="K871" s="190"/>
      <c r="L871" s="193"/>
      <c r="M871" s="196"/>
      <c r="N871" s="193"/>
      <c r="O871" s="193"/>
      <c r="P871" s="199"/>
    </row>
    <row r="872" spans="1:16">
      <c r="A872" s="42" t="s">
        <v>91</v>
      </c>
      <c r="B872" s="42">
        <f>ต.แม่สิน!B780</f>
        <v>69</v>
      </c>
      <c r="C872" s="42">
        <f>ต.แม่สิน!C780</f>
        <v>116</v>
      </c>
      <c r="D872" s="42">
        <f>ต.แม่สิน!D780</f>
        <v>0</v>
      </c>
      <c r="E872" s="42">
        <f>ต.แม่สิน!E780</f>
        <v>0</v>
      </c>
      <c r="F872" s="42">
        <f>ต.แม่สิน!F780</f>
        <v>116</v>
      </c>
      <c r="G872" s="42">
        <f>ต.แม่สิน!G780</f>
        <v>0</v>
      </c>
      <c r="H872" s="42">
        <f>ต.แม่สิน!H780</f>
        <v>0</v>
      </c>
      <c r="I872" s="42">
        <f>ต.แม่สิน!I780</f>
        <v>0</v>
      </c>
      <c r="J872" s="42">
        <f>ต.แม่สิน!J780</f>
        <v>0</v>
      </c>
      <c r="K872" s="42">
        <f>ต.แม่สิน!K780</f>
        <v>116</v>
      </c>
      <c r="L872" s="42">
        <f>ต.แม่สิน!L780</f>
        <v>0</v>
      </c>
      <c r="M872" s="42">
        <f>ต.แม่สิน!M780</f>
        <v>0</v>
      </c>
      <c r="N872" s="42">
        <f>ต.แม่สิน!N780</f>
        <v>0</v>
      </c>
      <c r="O872" s="42" t="e">
        <f>ต.แม่สิน!O780</f>
        <v>#DIV/0!</v>
      </c>
      <c r="P872" s="42">
        <f>ต.แม่สิน!P780</f>
        <v>0</v>
      </c>
    </row>
    <row r="873" spans="1:16">
      <c r="A873" s="42" t="s">
        <v>92</v>
      </c>
      <c r="B873" s="42">
        <f>ต.แม่สำ!B345</f>
        <v>1</v>
      </c>
      <c r="C873" s="42">
        <f>ต.แม่สำ!C345</f>
        <v>3</v>
      </c>
      <c r="D873" s="42">
        <f>ต.แม่สำ!D345</f>
        <v>0</v>
      </c>
      <c r="E873" s="42">
        <f>ต.แม่สำ!E345</f>
        <v>0</v>
      </c>
      <c r="F873" s="42">
        <f>ต.แม่สำ!F345</f>
        <v>3</v>
      </c>
      <c r="G873" s="42">
        <f>ต.แม่สำ!G345</f>
        <v>0</v>
      </c>
      <c r="H873" s="42">
        <f>ต.แม่สำ!H345</f>
        <v>0</v>
      </c>
      <c r="I873" s="42">
        <f>ต.แม่สำ!I345</f>
        <v>0</v>
      </c>
      <c r="J873" s="42">
        <f>ต.แม่สำ!J345</f>
        <v>0</v>
      </c>
      <c r="K873" s="43">
        <f>ต.แม่สำ!K345</f>
        <v>3</v>
      </c>
      <c r="L873" s="42">
        <f>ต.แม่สำ!L345</f>
        <v>0</v>
      </c>
      <c r="M873" s="42">
        <f>ต.แม่สำ!M345</f>
        <v>0</v>
      </c>
      <c r="N873" s="42">
        <f>ต.แม่สำ!N345</f>
        <v>0</v>
      </c>
      <c r="O873" s="42" t="e">
        <f>ต.แม่สำ!O345</f>
        <v>#DIV/0!</v>
      </c>
      <c r="P873" s="42">
        <f>ต.แม่สำ!P345</f>
        <v>0</v>
      </c>
    </row>
    <row r="874" spans="1:16">
      <c r="A874" s="42" t="s">
        <v>93</v>
      </c>
      <c r="B874" s="42"/>
      <c r="C874" s="44"/>
      <c r="D874" s="44"/>
      <c r="E874" s="44"/>
      <c r="F874" s="44"/>
      <c r="G874" s="44"/>
      <c r="H874" s="44"/>
      <c r="I874" s="44"/>
      <c r="J874" s="44"/>
      <c r="K874" s="43"/>
      <c r="L874" s="44"/>
      <c r="M874" s="42"/>
      <c r="N874" s="42"/>
      <c r="O874" s="42"/>
      <c r="P874" s="42"/>
    </row>
    <row r="875" spans="1:16">
      <c r="A875" s="42" t="s">
        <v>94</v>
      </c>
      <c r="B875" s="42"/>
      <c r="C875" s="44"/>
      <c r="D875" s="44"/>
      <c r="E875" s="44"/>
      <c r="F875" s="44"/>
      <c r="G875" s="44"/>
      <c r="H875" s="44"/>
      <c r="I875" s="44"/>
      <c r="J875" s="44"/>
      <c r="K875" s="43"/>
      <c r="L875" s="44"/>
      <c r="M875" s="42"/>
      <c r="N875" s="42"/>
      <c r="O875" s="42"/>
      <c r="P875" s="42"/>
    </row>
    <row r="876" spans="1:16">
      <c r="A876" s="42" t="s">
        <v>95</v>
      </c>
      <c r="B876" s="47">
        <f>ต.บ้านตึก!B371</f>
        <v>0</v>
      </c>
      <c r="C876" s="47">
        <f>ต.บ้านตึก!C371</f>
        <v>0</v>
      </c>
      <c r="D876" s="47">
        <f>ต.บ้านตึก!D371</f>
        <v>0</v>
      </c>
      <c r="E876" s="47">
        <f>ต.บ้านตึก!E371</f>
        <v>0</v>
      </c>
      <c r="F876" s="47">
        <f>ต.บ้านตึก!F371</f>
        <v>0</v>
      </c>
      <c r="G876" s="47">
        <f>ต.บ้านตึก!G371</f>
        <v>0</v>
      </c>
      <c r="H876" s="47">
        <f>ต.บ้านตึก!H371</f>
        <v>0</v>
      </c>
      <c r="I876" s="47">
        <f>ต.บ้านตึก!I371</f>
        <v>0</v>
      </c>
      <c r="J876" s="47">
        <f>ต.บ้านตึก!J371</f>
        <v>0</v>
      </c>
      <c r="K876" s="47">
        <f>ต.บ้านตึก!K371</f>
        <v>0</v>
      </c>
      <c r="L876" s="47">
        <f>ต.บ้านตึก!L371</f>
        <v>0</v>
      </c>
      <c r="M876" s="47">
        <f>ต.บ้านตึก!M371</f>
        <v>0</v>
      </c>
      <c r="N876" s="47">
        <f>ต.บ้านตึก!N371</f>
        <v>0</v>
      </c>
      <c r="O876" s="47" t="e">
        <f>ต.บ้านตึก!O371</f>
        <v>#DIV/0!</v>
      </c>
      <c r="P876" s="47">
        <f>ต.บ้านตึก!P371</f>
        <v>0</v>
      </c>
    </row>
    <row r="877" spans="1:16">
      <c r="A877" s="42" t="s">
        <v>96</v>
      </c>
      <c r="B877" s="47">
        <f>ต.หนองอ้อ!B213</f>
        <v>0</v>
      </c>
      <c r="C877" s="47">
        <f>ต.หนองอ้อ!C213</f>
        <v>0</v>
      </c>
      <c r="D877" s="47">
        <f>ต.หนองอ้อ!D213</f>
        <v>0</v>
      </c>
      <c r="E877" s="47">
        <f>ต.หนองอ้อ!E213</f>
        <v>0</v>
      </c>
      <c r="F877" s="47">
        <f>ต.หนองอ้อ!F213</f>
        <v>0</v>
      </c>
      <c r="G877" s="47">
        <f>ต.หนองอ้อ!G213</f>
        <v>0</v>
      </c>
      <c r="H877" s="47">
        <f>ต.หนองอ้อ!H213</f>
        <v>0</v>
      </c>
      <c r="I877" s="47">
        <f>ต.หนองอ้อ!I213</f>
        <v>0</v>
      </c>
      <c r="J877" s="47">
        <f>ต.หนองอ้อ!J213</f>
        <v>0</v>
      </c>
      <c r="K877" s="48">
        <f>ต.หนองอ้อ!K213</f>
        <v>0</v>
      </c>
      <c r="L877" s="47">
        <f>ต.หนองอ้อ!L213</f>
        <v>0</v>
      </c>
      <c r="M877" s="47">
        <f>ต.หนองอ้อ!M213</f>
        <v>0</v>
      </c>
      <c r="N877" s="47">
        <f>ต.หนองอ้อ!N213</f>
        <v>0</v>
      </c>
      <c r="O877" s="47" t="e">
        <f>ต.หนองอ้อ!O213</f>
        <v>#DIV/0!</v>
      </c>
      <c r="P877" s="47">
        <f>ต.หนองอ้อ!P213</f>
        <v>0</v>
      </c>
    </row>
    <row r="878" spans="1:16">
      <c r="A878" s="42" t="s">
        <v>97</v>
      </c>
      <c r="B878" s="47">
        <f>ต.ดงคู่!B215</f>
        <v>3</v>
      </c>
      <c r="C878" s="47">
        <f>ต.ดงคู่!C215</f>
        <v>3</v>
      </c>
      <c r="D878" s="47">
        <f>ต.ดงคู่!D215</f>
        <v>0</v>
      </c>
      <c r="E878" s="47">
        <f>ต.ดงคู่!E215</f>
        <v>0</v>
      </c>
      <c r="F878" s="47">
        <f>ต.ดงคู่!F215</f>
        <v>3</v>
      </c>
      <c r="G878" s="47">
        <f>ต.ดงคู่!G215</f>
        <v>0</v>
      </c>
      <c r="H878" s="47">
        <f>ต.ดงคู่!H215</f>
        <v>0</v>
      </c>
      <c r="I878" s="47">
        <f>ต.ดงคู่!I215</f>
        <v>0</v>
      </c>
      <c r="J878" s="47">
        <f>ต.ดงคู่!J215</f>
        <v>0</v>
      </c>
      <c r="K878" s="47">
        <f>ต.ดงคู่!K215</f>
        <v>3</v>
      </c>
      <c r="L878" s="47">
        <f>ต.ดงคู่!L215</f>
        <v>0</v>
      </c>
      <c r="M878" s="47">
        <f>ต.ดงคู่!M215</f>
        <v>0</v>
      </c>
      <c r="N878" s="47">
        <f>ต.ดงคู่!N215</f>
        <v>0</v>
      </c>
      <c r="O878" s="47">
        <f>ต.ดงคู่!O215</f>
        <v>0</v>
      </c>
      <c r="P878" s="47">
        <f>ต.ดงคู่!P215</f>
        <v>0</v>
      </c>
    </row>
    <row r="879" spans="1:16">
      <c r="A879" s="42" t="s">
        <v>98</v>
      </c>
      <c r="B879" s="47">
        <f>ต.บ้านแก่ง!B401</f>
        <v>3</v>
      </c>
      <c r="C879" s="47">
        <f>ต.บ้านแก่ง!C401</f>
        <v>6</v>
      </c>
      <c r="D879" s="47">
        <f>ต.บ้านแก่ง!D401</f>
        <v>0</v>
      </c>
      <c r="E879" s="47">
        <f>ต.บ้านแก่ง!E401</f>
        <v>0</v>
      </c>
      <c r="F879" s="47">
        <f>ต.บ้านแก่ง!F401</f>
        <v>6</v>
      </c>
      <c r="G879" s="47">
        <f>ต.บ้านแก่ง!G401</f>
        <v>0</v>
      </c>
      <c r="H879" s="47">
        <f>ต.บ้านแก่ง!H401</f>
        <v>0</v>
      </c>
      <c r="I879" s="47">
        <f>ต.บ้านแก่ง!I401</f>
        <v>0</v>
      </c>
      <c r="J879" s="47">
        <f>ต.บ้านแก่ง!J401</f>
        <v>0</v>
      </c>
      <c r="K879" s="47">
        <f>ต.บ้านแก่ง!K401</f>
        <v>6</v>
      </c>
      <c r="L879" s="47">
        <f>ต.บ้านแก่ง!L401</f>
        <v>0</v>
      </c>
      <c r="M879" s="47">
        <f>ต.บ้านแก่ง!M401</f>
        <v>0</v>
      </c>
      <c r="N879" s="47">
        <f>ต.บ้านแก่ง!N401</f>
        <v>0</v>
      </c>
      <c r="O879" s="47" t="e">
        <f>ต.บ้านแก่ง!O401</f>
        <v>#DIV/0!</v>
      </c>
      <c r="P879" s="47">
        <f>ต.บ้านแก่ง!P401</f>
        <v>0</v>
      </c>
    </row>
    <row r="880" spans="1:16">
      <c r="A880" s="42" t="s">
        <v>99</v>
      </c>
      <c r="B880" s="42">
        <v>0</v>
      </c>
      <c r="C880" s="42">
        <v>0</v>
      </c>
      <c r="D880" s="42">
        <v>0</v>
      </c>
      <c r="E880" s="42">
        <f>ต.ศรีสัชฯ!E171</f>
        <v>0</v>
      </c>
      <c r="F880" s="42">
        <v>0</v>
      </c>
      <c r="G880" s="42">
        <f>ต.ศรีสัชฯ!G171</f>
        <v>0</v>
      </c>
      <c r="H880" s="42">
        <f>ต.ศรีสัชฯ!H171</f>
        <v>0</v>
      </c>
      <c r="I880" s="42">
        <f>ต.ศรีสัชฯ!I171</f>
        <v>0</v>
      </c>
      <c r="J880" s="42">
        <f>ต.ศรีสัชฯ!J171</f>
        <v>0</v>
      </c>
      <c r="K880" s="43">
        <v>0</v>
      </c>
      <c r="L880" s="42">
        <f>ต.ศรีสัชฯ!L171</f>
        <v>0</v>
      </c>
      <c r="M880" s="42">
        <f>ต.ศรีสัชฯ!M171</f>
        <v>0</v>
      </c>
      <c r="N880" s="42">
        <f>ต.ศรีสัชฯ!N171</f>
        <v>0</v>
      </c>
      <c r="O880" s="42">
        <f>ต.ศรีสัชฯ!O171</f>
        <v>0</v>
      </c>
      <c r="P880" s="42">
        <f>ต.ศรีสัชฯ!P171</f>
        <v>0</v>
      </c>
    </row>
    <row r="881" spans="1:16">
      <c r="A881" s="42" t="s">
        <v>100</v>
      </c>
      <c r="B881" s="42"/>
      <c r="C881" s="44"/>
      <c r="D881" s="44"/>
      <c r="E881" s="44"/>
      <c r="F881" s="44"/>
      <c r="G881" s="44"/>
      <c r="H881" s="44"/>
      <c r="I881" s="44"/>
      <c r="J881" s="44"/>
      <c r="K881" s="43"/>
      <c r="L881" s="44"/>
      <c r="M881" s="42"/>
      <c r="N881" s="44"/>
      <c r="O881" s="44"/>
      <c r="P881" s="44"/>
    </row>
    <row r="882" spans="1:16">
      <c r="A882" s="42" t="s">
        <v>101</v>
      </c>
      <c r="B882" s="42">
        <f>ต.สารจิตร!B358</f>
        <v>0</v>
      </c>
      <c r="C882" s="42">
        <f>ต.สารจิตร!C358</f>
        <v>0</v>
      </c>
      <c r="D882" s="42">
        <f>ต.สารจิตร!D358</f>
        <v>0</v>
      </c>
      <c r="E882" s="42">
        <f>ต.สารจิตร!E358</f>
        <v>0</v>
      </c>
      <c r="F882" s="42">
        <f>ต.สารจิตร!F358</f>
        <v>0</v>
      </c>
      <c r="G882" s="42">
        <f>ต.สารจิตร!G358</f>
        <v>0</v>
      </c>
      <c r="H882" s="42">
        <f>ต.สารจิตร!H358</f>
        <v>0</v>
      </c>
      <c r="I882" s="42">
        <f>ต.สารจิตร!I358</f>
        <v>0</v>
      </c>
      <c r="J882" s="42">
        <f>ต.สารจิตร!J358</f>
        <v>0</v>
      </c>
      <c r="K882" s="43">
        <f>ต.สารจิตร!K358</f>
        <v>0</v>
      </c>
      <c r="L882" s="42">
        <f>ต.สารจิตร!L358</f>
        <v>0</v>
      </c>
      <c r="M882" s="42">
        <f>ต.สารจิตร!M358</f>
        <v>0</v>
      </c>
      <c r="N882" s="42">
        <f>ต.สารจิตร!N358</f>
        <v>0</v>
      </c>
      <c r="O882" s="42">
        <f>ต.สารจิตร!O358</f>
        <v>0</v>
      </c>
      <c r="P882" s="42">
        <f>ต.สารจิตร!P358</f>
        <v>0</v>
      </c>
    </row>
    <row r="883" spans="1:16">
      <c r="A883" s="50" t="s">
        <v>23</v>
      </c>
      <c r="B883" s="51">
        <f t="shared" ref="B883:P883" si="41">SUM(B872:B882)</f>
        <v>76</v>
      </c>
      <c r="C883" s="52">
        <f t="shared" si="41"/>
        <v>128</v>
      </c>
      <c r="D883" s="52">
        <f t="shared" si="41"/>
        <v>0</v>
      </c>
      <c r="E883" s="52">
        <f t="shared" si="41"/>
        <v>0</v>
      </c>
      <c r="F883" s="52">
        <f t="shared" si="41"/>
        <v>128</v>
      </c>
      <c r="G883" s="52">
        <f t="shared" si="41"/>
        <v>0</v>
      </c>
      <c r="H883" s="52">
        <f t="shared" si="41"/>
        <v>0</v>
      </c>
      <c r="I883" s="52">
        <f t="shared" si="41"/>
        <v>0</v>
      </c>
      <c r="J883" s="52">
        <f t="shared" si="41"/>
        <v>0</v>
      </c>
      <c r="K883" s="53">
        <f t="shared" si="41"/>
        <v>128</v>
      </c>
      <c r="L883" s="52">
        <f t="shared" si="41"/>
        <v>0</v>
      </c>
      <c r="M883" s="51">
        <f t="shared" si="41"/>
        <v>0</v>
      </c>
      <c r="N883" s="52">
        <f t="shared" si="41"/>
        <v>0</v>
      </c>
      <c r="O883" s="52" t="e">
        <f t="shared" si="41"/>
        <v>#DIV/0!</v>
      </c>
      <c r="P883" s="52">
        <f t="shared" si="41"/>
        <v>0</v>
      </c>
    </row>
    <row r="884" spans="1:16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41"/>
      <c r="L884" s="39"/>
      <c r="M884" s="39"/>
      <c r="N884" s="39"/>
      <c r="O884" s="39"/>
      <c r="P884" s="39"/>
    </row>
    <row r="885" spans="1:16">
      <c r="A885" s="161" t="s">
        <v>118</v>
      </c>
      <c r="B885" s="161"/>
      <c r="C885" s="161"/>
      <c r="D885" s="161"/>
      <c r="E885" s="161"/>
      <c r="F885" s="161"/>
      <c r="G885" s="161"/>
      <c r="H885" s="161"/>
      <c r="I885" s="161"/>
      <c r="J885" s="161"/>
      <c r="K885" s="161"/>
      <c r="L885" s="161"/>
      <c r="M885" s="161"/>
      <c r="N885" s="161"/>
      <c r="O885" s="161"/>
      <c r="P885" s="161"/>
    </row>
    <row r="886" spans="1:16">
      <c r="A886" s="162" t="s">
        <v>116</v>
      </c>
      <c r="B886" s="162"/>
      <c r="C886" s="162"/>
      <c r="D886" s="162"/>
      <c r="E886" s="162"/>
      <c r="F886" s="162"/>
      <c r="G886" s="162"/>
      <c r="H886" s="162"/>
      <c r="I886" s="162"/>
      <c r="J886" s="162"/>
      <c r="K886" s="162"/>
      <c r="L886" s="162"/>
      <c r="M886" s="162"/>
      <c r="N886" s="162"/>
      <c r="O886" s="162"/>
      <c r="P886" s="162"/>
    </row>
    <row r="887" spans="1:16">
      <c r="A887" s="161" t="s">
        <v>90</v>
      </c>
      <c r="B887" s="161"/>
      <c r="C887" s="161"/>
      <c r="D887" s="161"/>
      <c r="E887" s="161"/>
      <c r="F887" s="161"/>
      <c r="G887" s="161"/>
      <c r="H887" s="161"/>
      <c r="I887" s="161"/>
      <c r="J887" s="161"/>
      <c r="K887" s="161"/>
      <c r="L887" s="161"/>
      <c r="M887" s="161"/>
      <c r="N887" s="161"/>
      <c r="O887" s="161"/>
      <c r="P887" s="161"/>
    </row>
    <row r="888" spans="1:16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41"/>
      <c r="L888" s="39"/>
      <c r="M888" s="39"/>
      <c r="N888" s="39"/>
      <c r="O888" s="39"/>
      <c r="P888" s="39"/>
    </row>
    <row r="889" spans="1:16">
      <c r="A889" s="183" t="s">
        <v>37</v>
      </c>
      <c r="B889" s="184" t="s">
        <v>20</v>
      </c>
      <c r="C889" s="185" t="s">
        <v>40</v>
      </c>
      <c r="D889" s="186"/>
      <c r="E889" s="186"/>
      <c r="F889" s="187"/>
      <c r="G889" s="185" t="s">
        <v>41</v>
      </c>
      <c r="H889" s="186"/>
      <c r="I889" s="186"/>
      <c r="J889" s="187"/>
      <c r="K889" s="188" t="s">
        <v>42</v>
      </c>
      <c r="L889" s="191" t="s">
        <v>43</v>
      </c>
      <c r="M889" s="194" t="s">
        <v>44</v>
      </c>
      <c r="N889" s="191" t="s">
        <v>45</v>
      </c>
      <c r="O889" s="191" t="s">
        <v>46</v>
      </c>
      <c r="P889" s="197" t="s">
        <v>21</v>
      </c>
    </row>
    <row r="890" spans="1:16">
      <c r="A890" s="183"/>
      <c r="B890" s="184"/>
      <c r="C890" s="191" t="s">
        <v>47</v>
      </c>
      <c r="D890" s="191" t="s">
        <v>48</v>
      </c>
      <c r="E890" s="201" t="s">
        <v>49</v>
      </c>
      <c r="F890" s="191" t="s">
        <v>50</v>
      </c>
      <c r="G890" s="191" t="s">
        <v>51</v>
      </c>
      <c r="H890" s="191" t="s">
        <v>52</v>
      </c>
      <c r="I890" s="201" t="s">
        <v>49</v>
      </c>
      <c r="J890" s="191" t="s">
        <v>53</v>
      </c>
      <c r="K890" s="189"/>
      <c r="L890" s="192"/>
      <c r="M890" s="195"/>
      <c r="N890" s="192"/>
      <c r="O890" s="192"/>
      <c r="P890" s="198"/>
    </row>
    <row r="891" spans="1:16">
      <c r="A891" s="183"/>
      <c r="B891" s="184"/>
      <c r="C891" s="192"/>
      <c r="D891" s="192"/>
      <c r="E891" s="202"/>
      <c r="F891" s="192"/>
      <c r="G891" s="192"/>
      <c r="H891" s="192"/>
      <c r="I891" s="202"/>
      <c r="J891" s="192"/>
      <c r="K891" s="189"/>
      <c r="L891" s="192"/>
      <c r="M891" s="195"/>
      <c r="N891" s="192"/>
      <c r="O891" s="192"/>
      <c r="P891" s="198"/>
    </row>
    <row r="892" spans="1:16">
      <c r="A892" s="183"/>
      <c r="B892" s="184"/>
      <c r="C892" s="193"/>
      <c r="D892" s="193"/>
      <c r="E892" s="203"/>
      <c r="F892" s="193"/>
      <c r="G892" s="193"/>
      <c r="H892" s="193"/>
      <c r="I892" s="203"/>
      <c r="J892" s="193"/>
      <c r="K892" s="190"/>
      <c r="L892" s="193"/>
      <c r="M892" s="196"/>
      <c r="N892" s="193"/>
      <c r="O892" s="193"/>
      <c r="P892" s="199"/>
    </row>
    <row r="893" spans="1:16">
      <c r="A893" s="42" t="s">
        <v>91</v>
      </c>
      <c r="B893" s="42"/>
      <c r="C893" s="42"/>
      <c r="D893" s="42"/>
      <c r="E893" s="42"/>
      <c r="F893" s="42"/>
      <c r="G893" s="42"/>
      <c r="H893" s="42"/>
      <c r="I893" s="42"/>
      <c r="J893" s="42"/>
      <c r="K893" s="43"/>
      <c r="L893" s="42"/>
      <c r="M893" s="42"/>
      <c r="N893" s="42"/>
      <c r="O893" s="42"/>
      <c r="P893" s="42"/>
    </row>
    <row r="894" spans="1:16">
      <c r="A894" s="42" t="s">
        <v>92</v>
      </c>
      <c r="B894" s="42"/>
      <c r="C894" s="42"/>
      <c r="D894" s="42"/>
      <c r="E894" s="42"/>
      <c r="F894" s="42"/>
      <c r="G894" s="42"/>
      <c r="H894" s="42"/>
      <c r="I894" s="42"/>
      <c r="J894" s="42"/>
      <c r="K894" s="43"/>
      <c r="L894" s="42"/>
      <c r="M894" s="42"/>
      <c r="N894" s="42"/>
      <c r="O894" s="42"/>
      <c r="P894" s="42"/>
    </row>
    <row r="895" spans="1:16">
      <c r="A895" s="42" t="s">
        <v>93</v>
      </c>
      <c r="B895" s="42"/>
      <c r="C895" s="42"/>
      <c r="D895" s="42"/>
      <c r="E895" s="42"/>
      <c r="F895" s="42"/>
      <c r="G895" s="42"/>
      <c r="H895" s="42"/>
      <c r="I895" s="42"/>
      <c r="J895" s="42"/>
      <c r="K895" s="43"/>
      <c r="L895" s="42"/>
      <c r="M895" s="42"/>
      <c r="N895" s="42"/>
      <c r="O895" s="42"/>
      <c r="P895" s="42"/>
    </row>
    <row r="896" spans="1:16">
      <c r="A896" s="42" t="s">
        <v>94</v>
      </c>
      <c r="B896" s="42"/>
      <c r="C896" s="42"/>
      <c r="D896" s="42"/>
      <c r="E896" s="42"/>
      <c r="F896" s="42"/>
      <c r="G896" s="42"/>
      <c r="H896" s="42"/>
      <c r="I896" s="42"/>
      <c r="J896" s="42"/>
      <c r="K896" s="43"/>
      <c r="L896" s="42"/>
      <c r="M896" s="42"/>
      <c r="N896" s="42"/>
      <c r="O896" s="42"/>
      <c r="P896" s="42"/>
    </row>
    <row r="897" spans="1:16">
      <c r="A897" s="42" t="s">
        <v>95</v>
      </c>
      <c r="B897" s="47">
        <f>ต.บ้านตึก!B455</f>
        <v>5</v>
      </c>
      <c r="C897" s="47">
        <f>ต.บ้านตึก!C455</f>
        <v>40</v>
      </c>
      <c r="D897" s="47">
        <f>ต.บ้านตึก!D455</f>
        <v>0</v>
      </c>
      <c r="E897" s="47">
        <f>ต.บ้านตึก!E455</f>
        <v>0</v>
      </c>
      <c r="F897" s="47">
        <f>ต.บ้านตึก!F455</f>
        <v>40</v>
      </c>
      <c r="G897" s="47">
        <f>ต.บ้านตึก!G455</f>
        <v>0</v>
      </c>
      <c r="H897" s="47">
        <f>ต.บ้านตึก!H455</f>
        <v>0</v>
      </c>
      <c r="I897" s="47">
        <f>ต.บ้านตึก!I455</f>
        <v>0</v>
      </c>
      <c r="J897" s="47">
        <f>ต.บ้านตึก!J455</f>
        <v>0</v>
      </c>
      <c r="K897" s="47">
        <f>ต.บ้านตึก!K455</f>
        <v>40</v>
      </c>
      <c r="L897" s="47">
        <f>ต.บ้านตึก!L455</f>
        <v>0</v>
      </c>
      <c r="M897" s="47">
        <f>ต.บ้านตึก!M455</f>
        <v>0</v>
      </c>
      <c r="N897" s="47">
        <f>ต.บ้านตึก!N455</f>
        <v>0</v>
      </c>
      <c r="O897" s="47" t="e">
        <f>ต.บ้านตึก!O455</f>
        <v>#DIV/0!</v>
      </c>
      <c r="P897" s="47">
        <f>ต.บ้านตึก!P455</f>
        <v>0</v>
      </c>
    </row>
    <row r="898" spans="1:16">
      <c r="A898" s="42" t="s">
        <v>96</v>
      </c>
      <c r="B898" s="47"/>
      <c r="C898" s="47"/>
      <c r="D898" s="47"/>
      <c r="E898" s="47"/>
      <c r="F898" s="47"/>
      <c r="G898" s="47"/>
      <c r="H898" s="47"/>
      <c r="I898" s="47"/>
      <c r="J898" s="47"/>
      <c r="K898" s="48"/>
      <c r="L898" s="47"/>
      <c r="M898" s="47"/>
      <c r="N898" s="47"/>
      <c r="O898" s="47"/>
      <c r="P898" s="47"/>
    </row>
    <row r="899" spans="1:16">
      <c r="A899" s="42" t="s">
        <v>97</v>
      </c>
      <c r="B899" s="47">
        <f>ต.ดงคู่!B199</f>
        <v>3</v>
      </c>
      <c r="C899" s="47">
        <f>ต.ดงคู่!C199</f>
        <v>6</v>
      </c>
      <c r="D899" s="47">
        <f>ต.ดงคู่!D199</f>
        <v>0</v>
      </c>
      <c r="E899" s="47">
        <f>ต.ดงคู่!E199</f>
        <v>0</v>
      </c>
      <c r="F899" s="47">
        <f>ต.ดงคู่!F199</f>
        <v>6</v>
      </c>
      <c r="G899" s="47">
        <f>ต.ดงคู่!G199</f>
        <v>0</v>
      </c>
      <c r="H899" s="47">
        <f>ต.ดงคู่!H199</f>
        <v>0</v>
      </c>
      <c r="I899" s="47">
        <f>ต.ดงคู่!I199</f>
        <v>0</v>
      </c>
      <c r="J899" s="47">
        <f>ต.ดงคู่!J199</f>
        <v>0</v>
      </c>
      <c r="K899" s="48">
        <f>ต.ดงคู่!K199</f>
        <v>6</v>
      </c>
      <c r="L899" s="47">
        <f>ต.ดงคู่!L199</f>
        <v>0</v>
      </c>
      <c r="M899" s="47">
        <f>ต.ดงคู่!M199</f>
        <v>0</v>
      </c>
      <c r="N899" s="47">
        <f>ต.ดงคู่!N199</f>
        <v>0</v>
      </c>
      <c r="O899" s="47">
        <f>ต.ดงคู่!O199</f>
        <v>0</v>
      </c>
      <c r="P899" s="47">
        <f>ต.ดงคู่!P199</f>
        <v>0</v>
      </c>
    </row>
    <row r="900" spans="1:16">
      <c r="A900" s="42" t="s">
        <v>98</v>
      </c>
      <c r="B900" s="47"/>
      <c r="C900" s="47"/>
      <c r="D900" s="47"/>
      <c r="E900" s="47"/>
      <c r="F900" s="47"/>
      <c r="G900" s="47"/>
      <c r="H900" s="47"/>
      <c r="I900" s="47"/>
      <c r="J900" s="47"/>
      <c r="K900" s="48"/>
      <c r="L900" s="47"/>
      <c r="M900" s="47"/>
      <c r="N900" s="47"/>
      <c r="O900" s="47"/>
      <c r="P900" s="47"/>
    </row>
    <row r="901" spans="1:16">
      <c r="A901" s="42" t="s">
        <v>99</v>
      </c>
      <c r="B901" s="42"/>
      <c r="C901" s="42"/>
      <c r="D901" s="42"/>
      <c r="E901" s="42"/>
      <c r="F901" s="42"/>
      <c r="G901" s="42"/>
      <c r="H901" s="42"/>
      <c r="I901" s="42"/>
      <c r="J901" s="42"/>
      <c r="K901" s="43"/>
      <c r="L901" s="42"/>
      <c r="M901" s="42"/>
      <c r="N901" s="42"/>
      <c r="O901" s="42"/>
      <c r="P901" s="42"/>
    </row>
    <row r="902" spans="1:16">
      <c r="A902" s="42" t="s">
        <v>100</v>
      </c>
      <c r="B902" s="42"/>
      <c r="C902" s="42"/>
      <c r="D902" s="42"/>
      <c r="E902" s="42"/>
      <c r="F902" s="42"/>
      <c r="G902" s="42"/>
      <c r="H902" s="42"/>
      <c r="I902" s="42"/>
      <c r="J902" s="42"/>
      <c r="K902" s="43"/>
      <c r="L902" s="42"/>
      <c r="M902" s="42"/>
      <c r="N902" s="42"/>
      <c r="O902" s="42"/>
      <c r="P902" s="42"/>
    </row>
    <row r="903" spans="1:16">
      <c r="A903" s="42" t="s">
        <v>101</v>
      </c>
      <c r="B903" s="42"/>
      <c r="C903" s="42"/>
      <c r="D903" s="42"/>
      <c r="E903" s="42"/>
      <c r="F903" s="42"/>
      <c r="G903" s="42"/>
      <c r="H903" s="42"/>
      <c r="I903" s="42"/>
      <c r="J903" s="42"/>
      <c r="K903" s="43"/>
      <c r="L903" s="42"/>
      <c r="M903" s="42"/>
      <c r="N903" s="42"/>
      <c r="O903" s="42"/>
      <c r="P903" s="42"/>
    </row>
    <row r="904" spans="1:16">
      <c r="A904" s="50" t="s">
        <v>23</v>
      </c>
      <c r="B904" s="51">
        <f>SUM(B893:B903)</f>
        <v>8</v>
      </c>
      <c r="C904" s="51">
        <f t="shared" ref="C904:P904" si="42">SUM(C893:C903)</f>
        <v>46</v>
      </c>
      <c r="D904" s="51">
        <f t="shared" si="42"/>
        <v>0</v>
      </c>
      <c r="E904" s="51">
        <f t="shared" si="42"/>
        <v>0</v>
      </c>
      <c r="F904" s="51">
        <f t="shared" si="42"/>
        <v>46</v>
      </c>
      <c r="G904" s="51">
        <f t="shared" si="42"/>
        <v>0</v>
      </c>
      <c r="H904" s="51">
        <f t="shared" si="42"/>
        <v>0</v>
      </c>
      <c r="I904" s="51">
        <f t="shared" si="42"/>
        <v>0</v>
      </c>
      <c r="J904" s="51">
        <f t="shared" si="42"/>
        <v>0</v>
      </c>
      <c r="K904" s="53">
        <f t="shared" si="42"/>
        <v>46</v>
      </c>
      <c r="L904" s="51">
        <f t="shared" si="42"/>
        <v>0</v>
      </c>
      <c r="M904" s="51">
        <f t="shared" si="42"/>
        <v>0</v>
      </c>
      <c r="N904" s="51">
        <f t="shared" si="42"/>
        <v>0</v>
      </c>
      <c r="O904" s="51" t="e">
        <f t="shared" si="42"/>
        <v>#DIV/0!</v>
      </c>
      <c r="P904" s="51">
        <f t="shared" si="42"/>
        <v>0</v>
      </c>
    </row>
    <row r="905" spans="1:16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41"/>
      <c r="L905" s="39"/>
      <c r="M905" s="39"/>
      <c r="N905" s="39"/>
      <c r="O905" s="39"/>
      <c r="P905" s="39"/>
    </row>
    <row r="906" spans="1:16">
      <c r="A906" s="161" t="s">
        <v>118</v>
      </c>
      <c r="B906" s="161"/>
      <c r="C906" s="161"/>
      <c r="D906" s="161"/>
      <c r="E906" s="161"/>
      <c r="F906" s="161"/>
      <c r="G906" s="161"/>
      <c r="H906" s="161"/>
      <c r="I906" s="161"/>
      <c r="J906" s="161"/>
      <c r="K906" s="161"/>
      <c r="L906" s="161"/>
      <c r="M906" s="161"/>
      <c r="N906" s="161"/>
      <c r="O906" s="161"/>
      <c r="P906" s="161"/>
    </row>
    <row r="907" spans="1:16">
      <c r="A907" s="162" t="str">
        <f>A2</f>
        <v xml:space="preserve"> ประจำเดือน มีนาคม 2569</v>
      </c>
      <c r="B907" s="162"/>
      <c r="C907" s="162"/>
      <c r="D907" s="162"/>
      <c r="E907" s="162"/>
      <c r="F907" s="162"/>
      <c r="G907" s="162"/>
      <c r="H907" s="162"/>
      <c r="I907" s="162"/>
      <c r="J907" s="162"/>
      <c r="K907" s="162"/>
      <c r="L907" s="162"/>
      <c r="M907" s="162"/>
      <c r="N907" s="162"/>
      <c r="O907" s="162"/>
      <c r="P907" s="162"/>
    </row>
    <row r="908" spans="1:16">
      <c r="A908" s="161" t="s">
        <v>90</v>
      </c>
      <c r="B908" s="161"/>
      <c r="C908" s="161"/>
      <c r="D908" s="161"/>
      <c r="E908" s="161"/>
      <c r="F908" s="161"/>
      <c r="G908" s="161"/>
      <c r="H908" s="161"/>
      <c r="I908" s="161"/>
      <c r="J908" s="161"/>
      <c r="K908" s="161"/>
      <c r="L908" s="161"/>
      <c r="M908" s="161"/>
      <c r="N908" s="161"/>
      <c r="O908" s="161"/>
      <c r="P908" s="161"/>
    </row>
    <row r="909" spans="1:16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41"/>
      <c r="L909" s="39"/>
      <c r="M909" s="39"/>
      <c r="N909" s="39"/>
      <c r="O909" s="39"/>
      <c r="P909" s="39"/>
    </row>
    <row r="910" spans="1:16">
      <c r="A910" s="183" t="s">
        <v>119</v>
      </c>
      <c r="B910" s="184" t="s">
        <v>20</v>
      </c>
      <c r="C910" s="185" t="s">
        <v>40</v>
      </c>
      <c r="D910" s="186"/>
      <c r="E910" s="186"/>
      <c r="F910" s="187"/>
      <c r="G910" s="185" t="s">
        <v>41</v>
      </c>
      <c r="H910" s="186"/>
      <c r="I910" s="186"/>
      <c r="J910" s="187"/>
      <c r="K910" s="188" t="s">
        <v>42</v>
      </c>
      <c r="L910" s="191" t="s">
        <v>43</v>
      </c>
      <c r="M910" s="194" t="s">
        <v>44</v>
      </c>
      <c r="N910" s="191" t="s">
        <v>45</v>
      </c>
      <c r="O910" s="191" t="s">
        <v>46</v>
      </c>
      <c r="P910" s="197" t="s">
        <v>21</v>
      </c>
    </row>
    <row r="911" spans="1:16">
      <c r="A911" s="183"/>
      <c r="B911" s="184"/>
      <c r="C911" s="191" t="s">
        <v>47</v>
      </c>
      <c r="D911" s="191" t="s">
        <v>48</v>
      </c>
      <c r="E911" s="191" t="s">
        <v>49</v>
      </c>
      <c r="F911" s="191" t="s">
        <v>50</v>
      </c>
      <c r="G911" s="191" t="s">
        <v>51</v>
      </c>
      <c r="H911" s="191" t="s">
        <v>52</v>
      </c>
      <c r="I911" s="191" t="s">
        <v>49</v>
      </c>
      <c r="J911" s="191" t="s">
        <v>53</v>
      </c>
      <c r="K911" s="189"/>
      <c r="L911" s="192"/>
      <c r="M911" s="195"/>
      <c r="N911" s="192"/>
      <c r="O911" s="192"/>
      <c r="P911" s="198"/>
    </row>
    <row r="912" spans="1:16">
      <c r="A912" s="183"/>
      <c r="B912" s="184"/>
      <c r="C912" s="192"/>
      <c r="D912" s="192"/>
      <c r="E912" s="192"/>
      <c r="F912" s="192"/>
      <c r="G912" s="192"/>
      <c r="H912" s="192"/>
      <c r="I912" s="192"/>
      <c r="J912" s="192"/>
      <c r="K912" s="189"/>
      <c r="L912" s="192"/>
      <c r="M912" s="195"/>
      <c r="N912" s="192"/>
      <c r="O912" s="192"/>
      <c r="P912" s="198"/>
    </row>
    <row r="913" spans="1:16">
      <c r="A913" s="183"/>
      <c r="B913" s="184"/>
      <c r="C913" s="193"/>
      <c r="D913" s="193"/>
      <c r="E913" s="193"/>
      <c r="F913" s="193"/>
      <c r="G913" s="193"/>
      <c r="H913" s="193"/>
      <c r="I913" s="193"/>
      <c r="J913" s="193"/>
      <c r="K913" s="190"/>
      <c r="L913" s="193"/>
      <c r="M913" s="196"/>
      <c r="N913" s="193"/>
      <c r="O913" s="193"/>
      <c r="P913" s="199"/>
    </row>
    <row r="914" spans="1:16">
      <c r="A914" s="42" t="s">
        <v>91</v>
      </c>
      <c r="B914" s="42">
        <f>ต.แม่สิน!B812</f>
        <v>21</v>
      </c>
      <c r="C914" s="42">
        <f>ต.แม่สิน!C812</f>
        <v>76</v>
      </c>
      <c r="D914" s="42">
        <f>ต.แม่สิน!D812</f>
        <v>0</v>
      </c>
      <c r="E914" s="42">
        <f>ต.แม่สิน!E812</f>
        <v>0</v>
      </c>
      <c r="F914" s="42">
        <f>ต.แม่สิน!F812</f>
        <v>76</v>
      </c>
      <c r="G914" s="42">
        <f>ต.แม่สิน!G812</f>
        <v>0</v>
      </c>
      <c r="H914" s="42">
        <f>ต.แม่สิน!H812</f>
        <v>0</v>
      </c>
      <c r="I914" s="42">
        <f>ต.แม่สิน!I812</f>
        <v>0</v>
      </c>
      <c r="J914" s="42">
        <f>ต.แม่สิน!J812</f>
        <v>0</v>
      </c>
      <c r="K914" s="42">
        <f>ต.แม่สิน!K812</f>
        <v>76</v>
      </c>
      <c r="L914" s="42">
        <f>ต.แม่สิน!L812</f>
        <v>0</v>
      </c>
      <c r="M914" s="42">
        <f>ต.แม่สิน!M812</f>
        <v>0</v>
      </c>
      <c r="N914" s="42">
        <f>ต.แม่สิน!N812</f>
        <v>0</v>
      </c>
      <c r="O914" s="42" t="e">
        <f>ต.แม่สิน!O812</f>
        <v>#DIV/0!</v>
      </c>
      <c r="P914" s="42">
        <f>ต.แม่สิน!P812</f>
        <v>0</v>
      </c>
    </row>
    <row r="915" spans="1:16">
      <c r="A915" s="42" t="s">
        <v>92</v>
      </c>
      <c r="B915" s="42">
        <f>ต.แม่สำ!B371</f>
        <v>0</v>
      </c>
      <c r="C915" s="42">
        <f>ต.แม่สำ!C371</f>
        <v>0</v>
      </c>
      <c r="D915" s="42">
        <f>ต.แม่สำ!D371</f>
        <v>0</v>
      </c>
      <c r="E915" s="42">
        <f>ต.แม่สำ!E371</f>
        <v>0</v>
      </c>
      <c r="F915" s="42">
        <f>ต.แม่สำ!F371</f>
        <v>0</v>
      </c>
      <c r="G915" s="42">
        <f>ต.แม่สำ!G371</f>
        <v>0</v>
      </c>
      <c r="H915" s="42">
        <f>ต.แม่สำ!H371</f>
        <v>0</v>
      </c>
      <c r="I915" s="42">
        <f>ต.แม่สำ!I371</f>
        <v>0</v>
      </c>
      <c r="J915" s="42">
        <f>ต.แม่สำ!J371</f>
        <v>0</v>
      </c>
      <c r="K915" s="43">
        <f>ต.แม่สำ!K371</f>
        <v>0</v>
      </c>
      <c r="L915" s="42">
        <f>ต.แม่สำ!L371</f>
        <v>0</v>
      </c>
      <c r="M915" s="42">
        <f>ต.แม่สำ!M371</f>
        <v>0</v>
      </c>
      <c r="N915" s="42">
        <f>ต.แม่สำ!N371</f>
        <v>0</v>
      </c>
      <c r="O915" s="42">
        <f>ต.แม่สำ!O371</f>
        <v>0</v>
      </c>
      <c r="P915" s="42">
        <f>ต.แม่สำ!P371</f>
        <v>0</v>
      </c>
    </row>
    <row r="916" spans="1:16">
      <c r="A916" s="42" t="s">
        <v>93</v>
      </c>
      <c r="B916" s="42"/>
      <c r="C916" s="44"/>
      <c r="D916" s="44"/>
      <c r="E916" s="44"/>
      <c r="F916" s="44"/>
      <c r="G916" s="44"/>
      <c r="H916" s="44"/>
      <c r="I916" s="44"/>
      <c r="J916" s="44"/>
      <c r="K916" s="43"/>
      <c r="L916" s="44"/>
      <c r="M916" s="42"/>
      <c r="N916" s="42"/>
      <c r="O916" s="42"/>
      <c r="P916" s="42"/>
    </row>
    <row r="917" spans="1:16">
      <c r="A917" s="42" t="s">
        <v>94</v>
      </c>
      <c r="B917" s="42"/>
      <c r="C917" s="44"/>
      <c r="D917" s="44"/>
      <c r="E917" s="44"/>
      <c r="F917" s="44"/>
      <c r="G917" s="44"/>
      <c r="H917" s="44"/>
      <c r="I917" s="44"/>
      <c r="J917" s="44"/>
      <c r="K917" s="43"/>
      <c r="L917" s="44"/>
      <c r="M917" s="42"/>
      <c r="N917" s="42"/>
      <c r="O917" s="42"/>
      <c r="P917" s="42"/>
    </row>
    <row r="918" spans="1:16">
      <c r="A918" s="42" t="s">
        <v>95</v>
      </c>
      <c r="B918" s="42">
        <f>ต.บ้านตึก!B392</f>
        <v>574</v>
      </c>
      <c r="C918" s="42">
        <f>ต.บ้านตึก!C392</f>
        <v>1402</v>
      </c>
      <c r="D918" s="42">
        <f>ต.บ้านตึก!D392</f>
        <v>0</v>
      </c>
      <c r="E918" s="42">
        <f>ต.บ้านตึก!E392</f>
        <v>0</v>
      </c>
      <c r="F918" s="45">
        <f>ต.บ้านตึก!F392</f>
        <v>1402</v>
      </c>
      <c r="G918" s="42">
        <f>ต.บ้านตึก!G392</f>
        <v>327</v>
      </c>
      <c r="H918" s="42">
        <f>ต.บ้านตึก!H392</f>
        <v>0</v>
      </c>
      <c r="I918" s="42">
        <f>ต.บ้านตึก!I392</f>
        <v>0</v>
      </c>
      <c r="J918" s="42">
        <f>ต.บ้านตึก!J392</f>
        <v>327</v>
      </c>
      <c r="K918" s="45">
        <f>ต.บ้านตึก!K392</f>
        <v>1729</v>
      </c>
      <c r="L918" s="42">
        <f>ต.บ้านตึก!L392</f>
        <v>0</v>
      </c>
      <c r="M918" s="42" t="str">
        <f>ต.บ้านตึก!M392</f>
        <v>เชอร์รี่</v>
      </c>
      <c r="N918" s="42">
        <f>ต.บ้านตึก!N392</f>
        <v>0</v>
      </c>
      <c r="O918" s="42" t="e">
        <f>ต.บ้านตึก!O392</f>
        <v>#DIV/0!</v>
      </c>
      <c r="P918" s="42">
        <f>ต.บ้านตึก!P392</f>
        <v>0</v>
      </c>
    </row>
    <row r="919" spans="1:16">
      <c r="A919" s="42" t="s">
        <v>96</v>
      </c>
      <c r="B919" s="42"/>
      <c r="C919" s="44"/>
      <c r="D919" s="44"/>
      <c r="E919" s="44"/>
      <c r="F919" s="44"/>
      <c r="G919" s="44"/>
      <c r="H919" s="44"/>
      <c r="I919" s="44"/>
      <c r="J919" s="44"/>
      <c r="K919" s="43"/>
      <c r="L919" s="44"/>
      <c r="M919" s="42"/>
      <c r="N919" s="42"/>
      <c r="O919" s="42"/>
      <c r="P919" s="42"/>
    </row>
    <row r="920" spans="1:16">
      <c r="A920" s="42" t="s">
        <v>97</v>
      </c>
      <c r="B920" s="42">
        <f>ต.ดงคู่!B231</f>
        <v>12</v>
      </c>
      <c r="C920" s="42">
        <f>ต.ดงคู่!C231</f>
        <v>54</v>
      </c>
      <c r="D920" s="42">
        <f>ต.ดงคู่!D231</f>
        <v>0</v>
      </c>
      <c r="E920" s="42">
        <f>ต.ดงคู่!E231</f>
        <v>0</v>
      </c>
      <c r="F920" s="42">
        <f>ต.ดงคู่!F231</f>
        <v>54</v>
      </c>
      <c r="G920" s="42">
        <f>ต.ดงคู่!G231</f>
        <v>0</v>
      </c>
      <c r="H920" s="42">
        <f>ต.ดงคู่!H231</f>
        <v>0</v>
      </c>
      <c r="I920" s="42">
        <f>ต.ดงคู่!I231</f>
        <v>0</v>
      </c>
      <c r="J920" s="42">
        <f>ต.ดงคู่!J231</f>
        <v>0</v>
      </c>
      <c r="K920" s="42">
        <f>ต.ดงคู่!K231</f>
        <v>54</v>
      </c>
      <c r="L920" s="42">
        <f>ต.ดงคู่!L231</f>
        <v>0</v>
      </c>
      <c r="M920" s="42">
        <f>ต.ดงคู่!M231</f>
        <v>0</v>
      </c>
      <c r="N920" s="42">
        <f>ต.ดงคู่!N231</f>
        <v>0</v>
      </c>
      <c r="O920" s="42" t="e">
        <f>ต.ดงคู่!O231</f>
        <v>#DIV/0!</v>
      </c>
      <c r="P920" s="42">
        <f>ต.ดงคู่!P231</f>
        <v>0</v>
      </c>
    </row>
    <row r="921" spans="1:16">
      <c r="A921" s="42" t="s">
        <v>98</v>
      </c>
      <c r="B921" s="42">
        <f>ต.บ้านแก่ง!B440</f>
        <v>29</v>
      </c>
      <c r="C921" s="42">
        <f>ต.บ้านแก่ง!C440</f>
        <v>307</v>
      </c>
      <c r="D921" s="42">
        <f>ต.บ้านแก่ง!D440</f>
        <v>0</v>
      </c>
      <c r="E921" s="42">
        <f>ต.บ้านแก่ง!E440</f>
        <v>0</v>
      </c>
      <c r="F921" s="42">
        <f>ต.บ้านแก่ง!F440</f>
        <v>307</v>
      </c>
      <c r="G921" s="42">
        <f>ต.บ้านแก่ง!G440</f>
        <v>0</v>
      </c>
      <c r="H921" s="42">
        <f>ต.บ้านแก่ง!H440</f>
        <v>0</v>
      </c>
      <c r="I921" s="42">
        <f>ต.บ้านแก่ง!I440</f>
        <v>0</v>
      </c>
      <c r="J921" s="42">
        <f>ต.บ้านแก่ง!J440</f>
        <v>0</v>
      </c>
      <c r="K921" s="42">
        <f>ต.บ้านแก่ง!K440</f>
        <v>307</v>
      </c>
      <c r="L921" s="42">
        <f>ต.บ้านแก่ง!L440</f>
        <v>0</v>
      </c>
      <c r="M921" s="42">
        <f>ต.บ้านแก่ง!M440</f>
        <v>0</v>
      </c>
      <c r="N921" s="42">
        <f>ต.บ้านแก่ง!N440</f>
        <v>0</v>
      </c>
      <c r="O921" s="42" t="e">
        <f>ต.บ้านแก่ง!O440</f>
        <v>#DIV/0!</v>
      </c>
      <c r="P921" s="42">
        <f>ต.บ้านแก่ง!P440</f>
        <v>0</v>
      </c>
    </row>
    <row r="922" spans="1:16">
      <c r="A922" s="42" t="s">
        <v>99</v>
      </c>
      <c r="B922" s="42">
        <f>ต.ศรีสัชฯ!B214</f>
        <v>0</v>
      </c>
      <c r="C922" s="42">
        <f>ต.ศรีสัชฯ!C214</f>
        <v>0</v>
      </c>
      <c r="D922" s="42">
        <f>ต.ศรีสัชฯ!D214</f>
        <v>0</v>
      </c>
      <c r="E922" s="42">
        <f>ต.ศรีสัชฯ!E214</f>
        <v>0</v>
      </c>
      <c r="F922" s="42">
        <f>ต.ศรีสัชฯ!F214</f>
        <v>0</v>
      </c>
      <c r="G922" s="42">
        <f>ต.ศรีสัชฯ!G214</f>
        <v>0</v>
      </c>
      <c r="H922" s="42">
        <f>ต.ศรีสัชฯ!H214</f>
        <v>0</v>
      </c>
      <c r="I922" s="42">
        <f>ต.ศรีสัชฯ!I214</f>
        <v>0</v>
      </c>
      <c r="J922" s="42">
        <f>ต.ศรีสัชฯ!J214</f>
        <v>0</v>
      </c>
      <c r="K922" s="43">
        <f>ต.ศรีสัชฯ!K214</f>
        <v>0</v>
      </c>
      <c r="L922" s="42">
        <f>ต.ศรีสัชฯ!L214</f>
        <v>0</v>
      </c>
      <c r="M922" s="42">
        <f>ต.ศรีสัชฯ!M214</f>
        <v>0</v>
      </c>
      <c r="N922" s="42">
        <f>ต.ศรีสัชฯ!N214</f>
        <v>0</v>
      </c>
      <c r="O922" s="42">
        <f>ต.ศรีสัชฯ!O214</f>
        <v>0</v>
      </c>
      <c r="P922" s="42">
        <f>ต.ศรีสัชฯ!P214</f>
        <v>0</v>
      </c>
    </row>
    <row r="923" spans="1:16">
      <c r="A923" s="42" t="s">
        <v>100</v>
      </c>
      <c r="B923" s="42"/>
      <c r="C923" s="44"/>
      <c r="D923" s="44"/>
      <c r="E923" s="44"/>
      <c r="F923" s="44"/>
      <c r="G923" s="44"/>
      <c r="H923" s="44"/>
      <c r="I923" s="44"/>
      <c r="J923" s="44"/>
      <c r="K923" s="43"/>
      <c r="L923" s="44"/>
      <c r="M923" s="42"/>
      <c r="N923" s="44"/>
      <c r="O923" s="44"/>
      <c r="P923" s="44"/>
    </row>
    <row r="924" spans="1:16">
      <c r="A924" s="42" t="s">
        <v>101</v>
      </c>
      <c r="B924" s="42">
        <v>0</v>
      </c>
      <c r="C924" s="42">
        <v>0</v>
      </c>
      <c r="D924" s="42">
        <f>ต.สารจิตร!D401</f>
        <v>0</v>
      </c>
      <c r="E924" s="42">
        <f>ต.สารจิตร!E401</f>
        <v>0</v>
      </c>
      <c r="F924" s="42">
        <f>ต.สารจิตร!F401</f>
        <v>0</v>
      </c>
      <c r="G924" s="42">
        <v>0</v>
      </c>
      <c r="H924" s="42">
        <f>ต.สารจิตร!H401</f>
        <v>0</v>
      </c>
      <c r="I924" s="42">
        <f>ต.สารจิตร!I401</f>
        <v>0</v>
      </c>
      <c r="J924" s="42">
        <f>ต.สารจิตร!J401</f>
        <v>0</v>
      </c>
      <c r="K924" s="43">
        <v>0</v>
      </c>
      <c r="L924" s="42">
        <v>0</v>
      </c>
      <c r="M924" s="42">
        <v>0</v>
      </c>
      <c r="N924" s="42">
        <v>0</v>
      </c>
      <c r="O924" s="42">
        <v>0</v>
      </c>
      <c r="P924" s="42">
        <v>0</v>
      </c>
    </row>
    <row r="925" spans="1:16">
      <c r="A925" s="50" t="s">
        <v>23</v>
      </c>
      <c r="B925" s="51">
        <f>SUM(B914:B924)</f>
        <v>636</v>
      </c>
      <c r="C925" s="52">
        <f>SUM(C914:C924)</f>
        <v>1839</v>
      </c>
      <c r="D925" s="52">
        <f>SUM(D914:D924)</f>
        <v>0</v>
      </c>
      <c r="E925" s="52">
        <f t="shared" ref="E925:P925" si="43">SUM(E915:E924)</f>
        <v>0</v>
      </c>
      <c r="F925" s="52">
        <f>SUM(F914:F924)</f>
        <v>1839</v>
      </c>
      <c r="G925" s="52">
        <f t="shared" si="43"/>
        <v>327</v>
      </c>
      <c r="H925" s="52">
        <f t="shared" si="43"/>
        <v>0</v>
      </c>
      <c r="I925" s="52">
        <f t="shared" si="43"/>
        <v>0</v>
      </c>
      <c r="J925" s="52">
        <f t="shared" si="43"/>
        <v>327</v>
      </c>
      <c r="K925" s="53">
        <f>SUM(K914:K924)</f>
        <v>2166</v>
      </c>
      <c r="L925" s="52">
        <f t="shared" si="43"/>
        <v>0</v>
      </c>
      <c r="M925" s="51" t="s">
        <v>136</v>
      </c>
      <c r="N925" s="52">
        <f t="shared" si="43"/>
        <v>0</v>
      </c>
      <c r="O925" s="52" t="e">
        <f>N925/L925</f>
        <v>#DIV/0!</v>
      </c>
      <c r="P925" s="52">
        <f t="shared" si="43"/>
        <v>0</v>
      </c>
    </row>
    <row r="926" spans="1:16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41"/>
      <c r="L926" s="39"/>
      <c r="M926" s="39"/>
      <c r="N926" s="39"/>
      <c r="O926" s="39"/>
      <c r="P926" s="39"/>
    </row>
    <row r="927" spans="1:16">
      <c r="A927" s="161" t="s">
        <v>118</v>
      </c>
      <c r="B927" s="161"/>
      <c r="C927" s="161"/>
      <c r="D927" s="161"/>
      <c r="E927" s="161"/>
      <c r="F927" s="161"/>
      <c r="G927" s="161"/>
      <c r="H927" s="161"/>
      <c r="I927" s="161"/>
      <c r="J927" s="161"/>
      <c r="K927" s="161"/>
      <c r="L927" s="161"/>
      <c r="M927" s="161"/>
      <c r="N927" s="161"/>
      <c r="O927" s="161"/>
      <c r="P927" s="161"/>
    </row>
    <row r="928" spans="1:16">
      <c r="A928" s="162" t="str">
        <f>A25</f>
        <v xml:space="preserve"> ประจำเดือน มีนาคม 2569</v>
      </c>
      <c r="B928" s="162"/>
      <c r="C928" s="162"/>
      <c r="D928" s="162"/>
      <c r="E928" s="162"/>
      <c r="F928" s="162"/>
      <c r="G928" s="162"/>
      <c r="H928" s="162"/>
      <c r="I928" s="162"/>
      <c r="J928" s="162"/>
      <c r="K928" s="162"/>
      <c r="L928" s="162"/>
      <c r="M928" s="162"/>
      <c r="N928" s="162"/>
      <c r="O928" s="162"/>
      <c r="P928" s="162"/>
    </row>
    <row r="929" spans="1:16">
      <c r="A929" s="161" t="s">
        <v>90</v>
      </c>
      <c r="B929" s="161"/>
      <c r="C929" s="161"/>
      <c r="D929" s="161"/>
      <c r="E929" s="161"/>
      <c r="F929" s="161"/>
      <c r="G929" s="161"/>
      <c r="H929" s="161"/>
      <c r="I929" s="161"/>
      <c r="J929" s="161"/>
      <c r="K929" s="161"/>
      <c r="L929" s="161"/>
      <c r="M929" s="161"/>
      <c r="N929" s="161"/>
      <c r="O929" s="161"/>
      <c r="P929" s="161"/>
    </row>
    <row r="930" spans="1:16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41"/>
      <c r="L930" s="39"/>
      <c r="M930" s="39"/>
      <c r="N930" s="39"/>
      <c r="O930" s="39"/>
      <c r="P930" s="39"/>
    </row>
    <row r="931" spans="1:16">
      <c r="A931" s="183" t="s">
        <v>120</v>
      </c>
      <c r="B931" s="184" t="s">
        <v>20</v>
      </c>
      <c r="C931" s="185" t="s">
        <v>40</v>
      </c>
      <c r="D931" s="186"/>
      <c r="E931" s="186"/>
      <c r="F931" s="187"/>
      <c r="G931" s="185" t="s">
        <v>41</v>
      </c>
      <c r="H931" s="186"/>
      <c r="I931" s="186"/>
      <c r="J931" s="187"/>
      <c r="K931" s="188" t="s">
        <v>42</v>
      </c>
      <c r="L931" s="191" t="s">
        <v>43</v>
      </c>
      <c r="M931" s="194" t="s">
        <v>44</v>
      </c>
      <c r="N931" s="191" t="s">
        <v>45</v>
      </c>
      <c r="O931" s="191" t="s">
        <v>46</v>
      </c>
      <c r="P931" s="197" t="s">
        <v>21</v>
      </c>
    </row>
    <row r="932" spans="1:16">
      <c r="A932" s="183"/>
      <c r="B932" s="184"/>
      <c r="C932" s="191" t="s">
        <v>47</v>
      </c>
      <c r="D932" s="191" t="s">
        <v>48</v>
      </c>
      <c r="E932" s="191" t="s">
        <v>49</v>
      </c>
      <c r="F932" s="191" t="s">
        <v>50</v>
      </c>
      <c r="G932" s="191" t="s">
        <v>51</v>
      </c>
      <c r="H932" s="191" t="s">
        <v>52</v>
      </c>
      <c r="I932" s="191" t="s">
        <v>49</v>
      </c>
      <c r="J932" s="191" t="s">
        <v>53</v>
      </c>
      <c r="K932" s="189"/>
      <c r="L932" s="192"/>
      <c r="M932" s="195"/>
      <c r="N932" s="192"/>
      <c r="O932" s="192"/>
      <c r="P932" s="198"/>
    </row>
    <row r="933" spans="1:16">
      <c r="A933" s="183"/>
      <c r="B933" s="184"/>
      <c r="C933" s="192"/>
      <c r="D933" s="192"/>
      <c r="E933" s="192"/>
      <c r="F933" s="192"/>
      <c r="G933" s="192"/>
      <c r="H933" s="192"/>
      <c r="I933" s="192"/>
      <c r="J933" s="192"/>
      <c r="K933" s="189"/>
      <c r="L933" s="192"/>
      <c r="M933" s="195"/>
      <c r="N933" s="192"/>
      <c r="O933" s="192"/>
      <c r="P933" s="198"/>
    </row>
    <row r="934" spans="1:16">
      <c r="A934" s="183"/>
      <c r="B934" s="184"/>
      <c r="C934" s="193"/>
      <c r="D934" s="193"/>
      <c r="E934" s="193"/>
      <c r="F934" s="193"/>
      <c r="G934" s="193"/>
      <c r="H934" s="193"/>
      <c r="I934" s="193"/>
      <c r="J934" s="193"/>
      <c r="K934" s="190"/>
      <c r="L934" s="193"/>
      <c r="M934" s="196"/>
      <c r="N934" s="193"/>
      <c r="O934" s="193"/>
      <c r="P934" s="199"/>
    </row>
    <row r="935" spans="1:16">
      <c r="A935" s="42" t="s">
        <v>91</v>
      </c>
      <c r="B935" s="42"/>
      <c r="C935" s="44"/>
      <c r="D935" s="44"/>
      <c r="E935" s="44"/>
      <c r="F935" s="44"/>
      <c r="G935" s="44"/>
      <c r="H935" s="44"/>
      <c r="I935" s="44"/>
      <c r="J935" s="44"/>
      <c r="K935" s="43"/>
      <c r="L935" s="44"/>
      <c r="M935" s="42"/>
      <c r="N935" s="44"/>
      <c r="O935" s="44"/>
      <c r="P935" s="44"/>
    </row>
    <row r="936" spans="1:16">
      <c r="A936" s="42" t="s">
        <v>92</v>
      </c>
      <c r="B936" s="42">
        <f>ต.แม่สำ!B386</f>
        <v>4</v>
      </c>
      <c r="C936" s="42">
        <f>ต.แม่สำ!C386</f>
        <v>1</v>
      </c>
      <c r="D936" s="42">
        <f>ต.แม่สำ!D386</f>
        <v>0</v>
      </c>
      <c r="E936" s="42">
        <f>ต.แม่สำ!E386</f>
        <v>0</v>
      </c>
      <c r="F936" s="42">
        <f>ต.แม่สำ!F386</f>
        <v>1</v>
      </c>
      <c r="G936" s="42">
        <f>ต.แม่สำ!G386</f>
        <v>0</v>
      </c>
      <c r="H936" s="42">
        <f>ต.แม่สำ!H386</f>
        <v>0</v>
      </c>
      <c r="I936" s="42">
        <f>ต.แม่สำ!I386</f>
        <v>0</v>
      </c>
      <c r="J936" s="42">
        <f>ต.แม่สำ!J386</f>
        <v>0</v>
      </c>
      <c r="K936" s="42">
        <f>ต.แม่สำ!K386</f>
        <v>1</v>
      </c>
      <c r="L936" s="42">
        <f>ต.แม่สำ!L386</f>
        <v>0</v>
      </c>
      <c r="M936" s="42">
        <f>ต.แม่สำ!M386</f>
        <v>0</v>
      </c>
      <c r="N936" s="42">
        <f>ต.แม่สำ!N386</f>
        <v>0</v>
      </c>
      <c r="O936" s="42" t="e">
        <f>ต.แม่สำ!O386</f>
        <v>#DIV/0!</v>
      </c>
      <c r="P936" s="42">
        <f>ต.แม่สำ!P386</f>
        <v>0</v>
      </c>
    </row>
    <row r="937" spans="1:16">
      <c r="A937" s="42" t="s">
        <v>93</v>
      </c>
      <c r="B937" s="42"/>
      <c r="C937" s="44"/>
      <c r="D937" s="44"/>
      <c r="E937" s="44"/>
      <c r="F937" s="44"/>
      <c r="G937" s="44"/>
      <c r="H937" s="44"/>
      <c r="I937" s="44"/>
      <c r="J937" s="44"/>
      <c r="K937" s="43"/>
      <c r="L937" s="44"/>
      <c r="M937" s="42"/>
      <c r="N937" s="42"/>
      <c r="O937" s="42"/>
      <c r="P937" s="42"/>
    </row>
    <row r="938" spans="1:16">
      <c r="A938" s="42" t="s">
        <v>94</v>
      </c>
      <c r="B938" s="42"/>
      <c r="C938" s="44"/>
      <c r="D938" s="44"/>
      <c r="E938" s="44"/>
      <c r="F938" s="44"/>
      <c r="G938" s="44"/>
      <c r="H938" s="44"/>
      <c r="I938" s="44"/>
      <c r="J938" s="44"/>
      <c r="K938" s="43"/>
      <c r="L938" s="44"/>
      <c r="M938" s="42"/>
      <c r="N938" s="42"/>
      <c r="O938" s="42"/>
      <c r="P938" s="42"/>
    </row>
    <row r="939" spans="1:16">
      <c r="A939" s="42" t="s">
        <v>95</v>
      </c>
      <c r="B939" s="42">
        <f>ต.บ้านตึก!B434</f>
        <v>4</v>
      </c>
      <c r="C939" s="42">
        <f>ต.บ้านตึก!C434</f>
        <v>1</v>
      </c>
      <c r="D939" s="42">
        <f>ต.บ้านตึก!D434</f>
        <v>0</v>
      </c>
      <c r="E939" s="42">
        <f>ต.บ้านตึก!E434</f>
        <v>0</v>
      </c>
      <c r="F939" s="42">
        <f>ต.บ้านตึก!F434</f>
        <v>1</v>
      </c>
      <c r="G939" s="42">
        <f>ต.บ้านตึก!G434</f>
        <v>0</v>
      </c>
      <c r="H939" s="42">
        <f>ต.บ้านตึก!H434</f>
        <v>0</v>
      </c>
      <c r="I939" s="42">
        <f>ต.บ้านตึก!I434</f>
        <v>0</v>
      </c>
      <c r="J939" s="42">
        <f>ต.บ้านตึก!J434</f>
        <v>0</v>
      </c>
      <c r="K939" s="42">
        <f>ต.บ้านตึก!K434</f>
        <v>1</v>
      </c>
      <c r="L939" s="42">
        <f>ต.บ้านตึก!L434</f>
        <v>0</v>
      </c>
      <c r="M939" s="42">
        <f>ต.บ้านตึก!M434</f>
        <v>0</v>
      </c>
      <c r="N939" s="42">
        <f>ต.บ้านตึก!N434</f>
        <v>0</v>
      </c>
      <c r="O939" s="42" t="e">
        <f>ต.บ้านตึก!O434</f>
        <v>#DIV/0!</v>
      </c>
      <c r="P939" s="42">
        <f>ต.บ้านตึก!P434</f>
        <v>0</v>
      </c>
    </row>
    <row r="940" spans="1:16">
      <c r="A940" s="42" t="s">
        <v>96</v>
      </c>
      <c r="B940" s="42"/>
      <c r="C940" s="44"/>
      <c r="D940" s="44"/>
      <c r="E940" s="44"/>
      <c r="F940" s="44"/>
      <c r="G940" s="44"/>
      <c r="H940" s="44"/>
      <c r="I940" s="44"/>
      <c r="J940" s="44"/>
      <c r="K940" s="43"/>
      <c r="L940" s="44"/>
      <c r="M940" s="42"/>
      <c r="N940" s="42"/>
      <c r="O940" s="42"/>
      <c r="P940" s="42"/>
    </row>
    <row r="941" spans="1:16">
      <c r="A941" s="42" t="s">
        <v>97</v>
      </c>
      <c r="B941" s="42"/>
      <c r="C941" s="44"/>
      <c r="D941" s="44"/>
      <c r="E941" s="44"/>
      <c r="F941" s="44"/>
      <c r="G941" s="44"/>
      <c r="H941" s="44"/>
      <c r="I941" s="44"/>
      <c r="J941" s="44"/>
      <c r="K941" s="43"/>
      <c r="L941" s="44"/>
      <c r="M941" s="42"/>
      <c r="N941" s="42"/>
      <c r="O941" s="42"/>
      <c r="P941" s="42"/>
    </row>
    <row r="942" spans="1:16">
      <c r="A942" s="42" t="s">
        <v>98</v>
      </c>
      <c r="B942" s="42">
        <f>ต.บ้านแก่ง!B462</f>
        <v>3</v>
      </c>
      <c r="C942" s="42">
        <f>ต.บ้านแก่ง!C462</f>
        <v>9</v>
      </c>
      <c r="D942" s="42">
        <f>ต.บ้านแก่ง!D462</f>
        <v>0</v>
      </c>
      <c r="E942" s="42">
        <f>ต.บ้านแก่ง!E462</f>
        <v>0</v>
      </c>
      <c r="F942" s="42">
        <f>ต.บ้านแก่ง!F462</f>
        <v>9</v>
      </c>
      <c r="G942" s="42">
        <f>ต.บ้านแก่ง!G462</f>
        <v>0</v>
      </c>
      <c r="H942" s="42">
        <f>ต.บ้านแก่ง!H462</f>
        <v>0</v>
      </c>
      <c r="I942" s="42">
        <f>ต.บ้านแก่ง!I462</f>
        <v>0</v>
      </c>
      <c r="J942" s="42">
        <f>ต.บ้านแก่ง!J462</f>
        <v>0</v>
      </c>
      <c r="K942" s="42">
        <f>ต.บ้านแก่ง!K462</f>
        <v>9</v>
      </c>
      <c r="L942" s="42">
        <f>ต.บ้านแก่ง!L462</f>
        <v>0</v>
      </c>
      <c r="M942" s="42">
        <f>ต.บ้านแก่ง!M462</f>
        <v>0</v>
      </c>
      <c r="N942" s="42">
        <f>ต.บ้านแก่ง!N462</f>
        <v>0</v>
      </c>
      <c r="O942" s="42" t="e">
        <f>ต.บ้านแก่ง!O462</f>
        <v>#DIV/0!</v>
      </c>
      <c r="P942" s="42">
        <f>ต.บ้านแก่ง!P462</f>
        <v>0</v>
      </c>
    </row>
    <row r="943" spans="1:16">
      <c r="A943" s="42" t="s">
        <v>99</v>
      </c>
      <c r="B943" s="42">
        <f>ต.ศรีสัชฯ!B161</f>
        <v>1</v>
      </c>
      <c r="C943" s="42">
        <f>ต.ศรีสัชฯ!C161</f>
        <v>1</v>
      </c>
      <c r="D943" s="42">
        <f>ต.ศรีสัชฯ!D161</f>
        <v>0</v>
      </c>
      <c r="E943" s="42">
        <f>ต.ศรีสัชฯ!E161</f>
        <v>0</v>
      </c>
      <c r="F943" s="42">
        <f>ต.ศรีสัชฯ!F161</f>
        <v>1</v>
      </c>
      <c r="G943" s="42">
        <f>ต.ศรีสัชฯ!G161</f>
        <v>0</v>
      </c>
      <c r="H943" s="42">
        <f>ต.ศรีสัชฯ!H161</f>
        <v>0</v>
      </c>
      <c r="I943" s="42">
        <f>ต.ศรีสัชฯ!I161</f>
        <v>0</v>
      </c>
      <c r="J943" s="42">
        <f>ต.ศรีสัชฯ!J161</f>
        <v>0</v>
      </c>
      <c r="K943" s="42">
        <f>ต.ศรีสัชฯ!K161</f>
        <v>1</v>
      </c>
      <c r="L943" s="42">
        <f>ต.ศรีสัชฯ!L161</f>
        <v>0</v>
      </c>
      <c r="M943" s="42">
        <f>ต.ศรีสัชฯ!M161</f>
        <v>0</v>
      </c>
      <c r="N943" s="42">
        <f>ต.ศรีสัชฯ!N161</f>
        <v>0</v>
      </c>
      <c r="O943" s="42" t="e">
        <f>ต.ศรีสัชฯ!O161</f>
        <v>#DIV/0!</v>
      </c>
      <c r="P943" s="42">
        <f>ต.ศรีสัชฯ!P161</f>
        <v>0</v>
      </c>
    </row>
    <row r="944" spans="1:16">
      <c r="A944" s="42" t="s">
        <v>100</v>
      </c>
      <c r="B944" s="42"/>
      <c r="C944" s="44"/>
      <c r="D944" s="44"/>
      <c r="E944" s="44"/>
      <c r="F944" s="44"/>
      <c r="G944" s="44"/>
      <c r="H944" s="44"/>
      <c r="I944" s="44"/>
      <c r="J944" s="44"/>
      <c r="K944" s="43"/>
      <c r="L944" s="44"/>
      <c r="M944" s="42"/>
      <c r="N944" s="44"/>
      <c r="O944" s="44"/>
      <c r="P944" s="44"/>
    </row>
    <row r="945" spans="1:16">
      <c r="A945" s="42" t="s">
        <v>101</v>
      </c>
      <c r="B945" s="42">
        <f>ต.สารจิตร!B423</f>
        <v>0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3">
        <f>ต.สารจิตร!K423</f>
        <v>0</v>
      </c>
      <c r="L945" s="42">
        <f>ต.สารจิตร!L423</f>
        <v>0</v>
      </c>
      <c r="M945" s="42">
        <f>ต.สารจิตร!M423</f>
        <v>0</v>
      </c>
      <c r="N945" s="42">
        <f>ต.สารจิตร!N423</f>
        <v>0</v>
      </c>
      <c r="O945" s="42">
        <f>ต.สารจิตร!O423</f>
        <v>0</v>
      </c>
      <c r="P945" s="42">
        <f>ต.สารจิตร!P423</f>
        <v>0</v>
      </c>
    </row>
    <row r="946" spans="1:16">
      <c r="A946" s="50" t="s">
        <v>23</v>
      </c>
      <c r="B946" s="51">
        <f t="shared" ref="B946:P946" si="44">SUM(B936:B945)</f>
        <v>12</v>
      </c>
      <c r="C946" s="52">
        <f t="shared" si="44"/>
        <v>12</v>
      </c>
      <c r="D946" s="52">
        <f t="shared" si="44"/>
        <v>0</v>
      </c>
      <c r="E946" s="52">
        <f t="shared" si="44"/>
        <v>0</v>
      </c>
      <c r="F946" s="52">
        <f t="shared" si="44"/>
        <v>12</v>
      </c>
      <c r="G946" s="52">
        <f t="shared" si="44"/>
        <v>0</v>
      </c>
      <c r="H946" s="52">
        <f t="shared" si="44"/>
        <v>0</v>
      </c>
      <c r="I946" s="52">
        <f t="shared" si="44"/>
        <v>0</v>
      </c>
      <c r="J946" s="52">
        <f t="shared" si="44"/>
        <v>0</v>
      </c>
      <c r="K946" s="53">
        <f t="shared" si="44"/>
        <v>12</v>
      </c>
      <c r="L946" s="52">
        <f t="shared" si="44"/>
        <v>0</v>
      </c>
      <c r="M946" s="51">
        <f t="shared" si="44"/>
        <v>0</v>
      </c>
      <c r="N946" s="52">
        <f t="shared" si="44"/>
        <v>0</v>
      </c>
      <c r="O946" s="52" t="e">
        <f t="shared" si="44"/>
        <v>#DIV/0!</v>
      </c>
      <c r="P946" s="52">
        <f t="shared" si="44"/>
        <v>0</v>
      </c>
    </row>
    <row r="947" spans="1:16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41"/>
      <c r="L947" s="39"/>
      <c r="M947" s="39"/>
      <c r="N947" s="39"/>
      <c r="O947" s="39"/>
      <c r="P947" s="39"/>
    </row>
    <row r="948" spans="1:16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41"/>
      <c r="L948" s="39"/>
      <c r="M948" s="39"/>
      <c r="N948" s="39"/>
      <c r="O948" s="39"/>
      <c r="P948" s="39"/>
    </row>
    <row r="949" spans="1:16">
      <c r="A949" s="161" t="s">
        <v>118</v>
      </c>
      <c r="B949" s="161"/>
      <c r="C949" s="161"/>
      <c r="D949" s="161"/>
      <c r="E949" s="161"/>
      <c r="F949" s="161"/>
      <c r="G949" s="161"/>
      <c r="H949" s="161"/>
      <c r="I949" s="161"/>
      <c r="J949" s="161"/>
      <c r="K949" s="161"/>
      <c r="L949" s="161"/>
      <c r="M949" s="161"/>
      <c r="N949" s="161"/>
      <c r="O949" s="161"/>
      <c r="P949" s="161"/>
    </row>
    <row r="950" spans="1:16">
      <c r="A950" s="162" t="str">
        <f>A2</f>
        <v xml:space="preserve"> ประจำเดือน มีนาคม 2569</v>
      </c>
      <c r="B950" s="162"/>
      <c r="C950" s="162"/>
      <c r="D950" s="162"/>
      <c r="E950" s="162"/>
      <c r="F950" s="162"/>
      <c r="G950" s="162"/>
      <c r="H950" s="162"/>
      <c r="I950" s="162"/>
      <c r="J950" s="162"/>
      <c r="K950" s="162"/>
      <c r="L950" s="162"/>
      <c r="M950" s="162"/>
      <c r="N950" s="162"/>
      <c r="O950" s="162"/>
      <c r="P950" s="162"/>
    </row>
    <row r="951" spans="1:16">
      <c r="A951" s="161" t="s">
        <v>90</v>
      </c>
      <c r="B951" s="161"/>
      <c r="C951" s="161"/>
      <c r="D951" s="161"/>
      <c r="E951" s="161"/>
      <c r="F951" s="161"/>
      <c r="G951" s="161"/>
      <c r="H951" s="161"/>
      <c r="I951" s="161"/>
      <c r="J951" s="161"/>
      <c r="K951" s="161"/>
      <c r="L951" s="161"/>
      <c r="M951" s="161"/>
      <c r="N951" s="161"/>
      <c r="O951" s="161"/>
      <c r="P951" s="161"/>
    </row>
    <row r="952" spans="1:16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41"/>
      <c r="L952" s="39"/>
      <c r="M952" s="39"/>
      <c r="N952" s="39"/>
      <c r="O952" s="39"/>
      <c r="P952" s="39"/>
    </row>
    <row r="953" spans="1:16">
      <c r="A953" s="183" t="s">
        <v>121</v>
      </c>
      <c r="B953" s="184" t="s">
        <v>20</v>
      </c>
      <c r="C953" s="185" t="s">
        <v>40</v>
      </c>
      <c r="D953" s="186"/>
      <c r="E953" s="186"/>
      <c r="F953" s="187"/>
      <c r="G953" s="185" t="s">
        <v>41</v>
      </c>
      <c r="H953" s="186"/>
      <c r="I953" s="186"/>
      <c r="J953" s="187"/>
      <c r="K953" s="188" t="s">
        <v>42</v>
      </c>
      <c r="L953" s="191" t="s">
        <v>43</v>
      </c>
      <c r="M953" s="194" t="s">
        <v>44</v>
      </c>
      <c r="N953" s="191" t="s">
        <v>45</v>
      </c>
      <c r="O953" s="191" t="s">
        <v>46</v>
      </c>
      <c r="P953" s="197" t="s">
        <v>21</v>
      </c>
    </row>
    <row r="954" spans="1:16">
      <c r="A954" s="183"/>
      <c r="B954" s="184"/>
      <c r="C954" s="191" t="s">
        <v>47</v>
      </c>
      <c r="D954" s="191" t="s">
        <v>48</v>
      </c>
      <c r="E954" s="191" t="s">
        <v>49</v>
      </c>
      <c r="F954" s="191" t="s">
        <v>50</v>
      </c>
      <c r="G954" s="191" t="s">
        <v>51</v>
      </c>
      <c r="H954" s="191" t="s">
        <v>52</v>
      </c>
      <c r="I954" s="191" t="s">
        <v>49</v>
      </c>
      <c r="J954" s="191" t="s">
        <v>53</v>
      </c>
      <c r="K954" s="189"/>
      <c r="L954" s="192"/>
      <c r="M954" s="195"/>
      <c r="N954" s="192"/>
      <c r="O954" s="192"/>
      <c r="P954" s="198"/>
    </row>
    <row r="955" spans="1:16">
      <c r="A955" s="183"/>
      <c r="B955" s="184"/>
      <c r="C955" s="192"/>
      <c r="D955" s="192"/>
      <c r="E955" s="192"/>
      <c r="F955" s="192"/>
      <c r="G955" s="192"/>
      <c r="H955" s="192"/>
      <c r="I955" s="192"/>
      <c r="J955" s="192"/>
      <c r="K955" s="189"/>
      <c r="L955" s="192"/>
      <c r="M955" s="195"/>
      <c r="N955" s="192"/>
      <c r="O955" s="192"/>
      <c r="P955" s="198"/>
    </row>
    <row r="956" spans="1:16">
      <c r="A956" s="183"/>
      <c r="B956" s="184"/>
      <c r="C956" s="193"/>
      <c r="D956" s="193"/>
      <c r="E956" s="193"/>
      <c r="F956" s="193"/>
      <c r="G956" s="193"/>
      <c r="H956" s="193"/>
      <c r="I956" s="193"/>
      <c r="J956" s="193"/>
      <c r="K956" s="190"/>
      <c r="L956" s="193"/>
      <c r="M956" s="196"/>
      <c r="N956" s="193"/>
      <c r="O956" s="193"/>
      <c r="P956" s="199"/>
    </row>
    <row r="957" spans="1:16">
      <c r="A957" s="42" t="s">
        <v>91</v>
      </c>
      <c r="B957" s="42"/>
      <c r="C957" s="44"/>
      <c r="D957" s="44"/>
      <c r="E957" s="44"/>
      <c r="F957" s="44"/>
      <c r="G957" s="44"/>
      <c r="H957" s="44"/>
      <c r="I957" s="44"/>
      <c r="J957" s="44"/>
      <c r="K957" s="43"/>
      <c r="L957" s="44"/>
      <c r="M957" s="42"/>
      <c r="N957" s="44"/>
      <c r="O957" s="44"/>
      <c r="P957" s="44"/>
    </row>
    <row r="958" spans="1:16">
      <c r="A958" s="42" t="s">
        <v>92</v>
      </c>
      <c r="B958" s="42">
        <f>ต.แม่สำ!B407</f>
        <v>8</v>
      </c>
      <c r="C958" s="42">
        <f>ต.แม่สำ!C407</f>
        <v>2</v>
      </c>
      <c r="D958" s="42">
        <f>ต.แม่สำ!D407</f>
        <v>0</v>
      </c>
      <c r="E958" s="42">
        <f>ต.แม่สำ!E407</f>
        <v>0</v>
      </c>
      <c r="F958" s="42">
        <f>ต.แม่สำ!F407</f>
        <v>2</v>
      </c>
      <c r="G958" s="42">
        <f>ต.แม่สำ!G407</f>
        <v>0</v>
      </c>
      <c r="H958" s="42">
        <f>ต.แม่สำ!H407</f>
        <v>0</v>
      </c>
      <c r="I958" s="42">
        <f>ต.แม่สำ!I407</f>
        <v>0</v>
      </c>
      <c r="J958" s="42">
        <f>ต.แม่สำ!J407</f>
        <v>0</v>
      </c>
      <c r="K958" s="42">
        <f>ต.แม่สำ!K407</f>
        <v>2</v>
      </c>
      <c r="L958" s="42">
        <f>ต.แม่สำ!L407</f>
        <v>0</v>
      </c>
      <c r="M958" s="42">
        <f>ต.แม่สำ!M407</f>
        <v>0</v>
      </c>
      <c r="N958" s="42">
        <f>ต.แม่สำ!N407</f>
        <v>0</v>
      </c>
      <c r="O958" s="42" t="e">
        <f>ต.แม่สำ!O407</f>
        <v>#DIV/0!</v>
      </c>
      <c r="P958" s="42">
        <f>ต.แม่สำ!P407</f>
        <v>0</v>
      </c>
    </row>
    <row r="959" spans="1:16">
      <c r="A959" s="42" t="s">
        <v>93</v>
      </c>
      <c r="B959" s="42"/>
      <c r="C959" s="44"/>
      <c r="D959" s="44"/>
      <c r="E959" s="44"/>
      <c r="F959" s="44"/>
      <c r="G959" s="44"/>
      <c r="H959" s="44"/>
      <c r="I959" s="44"/>
      <c r="J959" s="44"/>
      <c r="K959" s="43"/>
      <c r="L959" s="44"/>
      <c r="M959" s="42"/>
      <c r="N959" s="42"/>
      <c r="O959" s="42"/>
      <c r="P959" s="42"/>
    </row>
    <row r="960" spans="1:16">
      <c r="A960" s="42" t="s">
        <v>94</v>
      </c>
      <c r="B960" s="42"/>
      <c r="C960" s="44"/>
      <c r="D960" s="44"/>
      <c r="E960" s="44"/>
      <c r="F960" s="44"/>
      <c r="G960" s="44"/>
      <c r="H960" s="44"/>
      <c r="I960" s="44"/>
      <c r="J960" s="44"/>
      <c r="K960" s="43"/>
      <c r="L960" s="44"/>
      <c r="M960" s="42"/>
      <c r="N960" s="42"/>
      <c r="O960" s="42"/>
      <c r="P960" s="42"/>
    </row>
    <row r="961" spans="1:16">
      <c r="A961" s="42" t="s">
        <v>95</v>
      </c>
      <c r="B961" s="42">
        <f>ต.บ้านตึก!B456</f>
        <v>0</v>
      </c>
      <c r="C961" s="42">
        <f>ต.บ้านตึก!C456</f>
        <v>0</v>
      </c>
      <c r="D961" s="42">
        <f>ต.บ้านตึก!D456</f>
        <v>0</v>
      </c>
      <c r="E961" s="42">
        <f>ต.บ้านตึก!E456</f>
        <v>0</v>
      </c>
      <c r="F961" s="42">
        <f>ต.บ้านตึก!F456</f>
        <v>0</v>
      </c>
      <c r="G961" s="42">
        <f>ต.บ้านตึก!G456</f>
        <v>0</v>
      </c>
      <c r="H961" s="42">
        <f>ต.บ้านตึก!H456</f>
        <v>0</v>
      </c>
      <c r="I961" s="42">
        <f>ต.บ้านตึก!I456</f>
        <v>0</v>
      </c>
      <c r="J961" s="42">
        <f>ต.บ้านตึก!J456</f>
        <v>0</v>
      </c>
      <c r="K961" s="42">
        <f>ต.บ้านตึก!K456</f>
        <v>0</v>
      </c>
      <c r="L961" s="42">
        <f>ต.บ้านตึก!L456</f>
        <v>0</v>
      </c>
      <c r="M961" s="42">
        <f>ต.บ้านตึก!M456</f>
        <v>0</v>
      </c>
      <c r="N961" s="42">
        <f>ต.บ้านตึก!N456</f>
        <v>0</v>
      </c>
      <c r="O961" s="42">
        <f>ต.บ้านตึก!O456</f>
        <v>0</v>
      </c>
      <c r="P961" s="42">
        <f>ต.บ้านตึก!P456</f>
        <v>0</v>
      </c>
    </row>
    <row r="962" spans="1:16">
      <c r="A962" s="42" t="s">
        <v>96</v>
      </c>
      <c r="B962" s="42"/>
      <c r="C962" s="44"/>
      <c r="D962" s="44"/>
      <c r="E962" s="44"/>
      <c r="F962" s="44"/>
      <c r="G962" s="44"/>
      <c r="H962" s="44"/>
      <c r="I962" s="44"/>
      <c r="J962" s="44"/>
      <c r="K962" s="43"/>
      <c r="L962" s="44"/>
      <c r="M962" s="42"/>
      <c r="N962" s="42"/>
      <c r="O962" s="42"/>
      <c r="P962" s="42"/>
    </row>
    <row r="963" spans="1:16">
      <c r="A963" s="42" t="s">
        <v>97</v>
      </c>
      <c r="B963" s="42"/>
      <c r="C963" s="44"/>
      <c r="D963" s="44"/>
      <c r="E963" s="44"/>
      <c r="F963" s="44"/>
      <c r="G963" s="44"/>
      <c r="H963" s="44"/>
      <c r="I963" s="44"/>
      <c r="J963" s="44"/>
      <c r="K963" s="43"/>
      <c r="L963" s="44"/>
      <c r="M963" s="42"/>
      <c r="N963" s="42"/>
      <c r="O963" s="42"/>
      <c r="P963" s="42"/>
    </row>
    <row r="964" spans="1:16">
      <c r="A964" s="42" t="s">
        <v>98</v>
      </c>
      <c r="B964" s="42">
        <f>ต.บ้านแก่ง!B484</f>
        <v>0</v>
      </c>
      <c r="C964" s="42">
        <f>ต.บ้านแก่ง!C484</f>
        <v>0</v>
      </c>
      <c r="D964" s="42">
        <f>ต.บ้านแก่ง!D484</f>
        <v>0</v>
      </c>
      <c r="E964" s="42">
        <f>ต.บ้านแก่ง!E484</f>
        <v>0</v>
      </c>
      <c r="F964" s="42">
        <f>ต.บ้านแก่ง!F484</f>
        <v>0</v>
      </c>
      <c r="G964" s="42">
        <f>ต.บ้านแก่ง!G484</f>
        <v>0</v>
      </c>
      <c r="H964" s="42">
        <f>ต.บ้านแก่ง!H484</f>
        <v>0</v>
      </c>
      <c r="I964" s="42">
        <f>ต.บ้านแก่ง!I484</f>
        <v>0</v>
      </c>
      <c r="J964" s="42">
        <f>ต.บ้านแก่ง!J484</f>
        <v>0</v>
      </c>
      <c r="K964" s="42">
        <f>ต.บ้านแก่ง!K484</f>
        <v>0</v>
      </c>
      <c r="L964" s="42">
        <f>ต.บ้านแก่ง!L484</f>
        <v>0</v>
      </c>
      <c r="M964" s="42">
        <f>ต.บ้านแก่ง!M484</f>
        <v>0</v>
      </c>
      <c r="N964" s="42">
        <f>ต.บ้านแก่ง!N484</f>
        <v>0</v>
      </c>
      <c r="O964" s="42">
        <f>ต.บ้านแก่ง!O484</f>
        <v>0</v>
      </c>
      <c r="P964" s="42">
        <f>ต.บ้านแก่ง!P484</f>
        <v>0</v>
      </c>
    </row>
    <row r="965" spans="1:16">
      <c r="A965" s="42" t="s">
        <v>99</v>
      </c>
      <c r="B965" s="42">
        <f>ต.ศรีสัชฯ!B183</f>
        <v>0</v>
      </c>
      <c r="C965" s="42">
        <f>ต.ศรีสัชฯ!C183</f>
        <v>0</v>
      </c>
      <c r="D965" s="42">
        <f>ต.ศรีสัชฯ!D183</f>
        <v>0</v>
      </c>
      <c r="E965" s="42">
        <f>ต.ศรีสัชฯ!E183</f>
        <v>0</v>
      </c>
      <c r="F965" s="42">
        <f>ต.ศรีสัชฯ!F183</f>
        <v>0</v>
      </c>
      <c r="G965" s="42">
        <f>ต.ศรีสัชฯ!G183</f>
        <v>0</v>
      </c>
      <c r="H965" s="42">
        <f>ต.ศรีสัชฯ!H183</f>
        <v>0</v>
      </c>
      <c r="I965" s="42">
        <f>ต.ศรีสัชฯ!I183</f>
        <v>0</v>
      </c>
      <c r="J965" s="42">
        <f>ต.ศรีสัชฯ!J183</f>
        <v>0</v>
      </c>
      <c r="K965" s="42">
        <f>ต.ศรีสัชฯ!K183</f>
        <v>0</v>
      </c>
      <c r="L965" s="42">
        <f>ต.ศรีสัชฯ!L183</f>
        <v>0</v>
      </c>
      <c r="M965" s="42">
        <f>ต.ศรีสัชฯ!M183</f>
        <v>0</v>
      </c>
      <c r="N965" s="42">
        <f>ต.ศรีสัชฯ!N183</f>
        <v>0</v>
      </c>
      <c r="O965" s="42">
        <f>ต.ศรีสัชฯ!O183</f>
        <v>0</v>
      </c>
      <c r="P965" s="42">
        <f>ต.ศรีสัชฯ!P183</f>
        <v>0</v>
      </c>
    </row>
    <row r="966" spans="1:16">
      <c r="A966" s="42" t="s">
        <v>100</v>
      </c>
      <c r="B966" s="42"/>
      <c r="C966" s="44"/>
      <c r="D966" s="44"/>
      <c r="E966" s="44"/>
      <c r="F966" s="44"/>
      <c r="G966" s="44"/>
      <c r="H966" s="44"/>
      <c r="I966" s="44"/>
      <c r="J966" s="44"/>
      <c r="K966" s="43"/>
      <c r="L966" s="44"/>
      <c r="M966" s="42"/>
      <c r="N966" s="44"/>
      <c r="O966" s="44"/>
      <c r="P966" s="44"/>
    </row>
    <row r="967" spans="1:16">
      <c r="A967" s="42" t="s">
        <v>101</v>
      </c>
      <c r="B967" s="42">
        <f>ต.สารจิตร!B445</f>
        <v>0</v>
      </c>
      <c r="C967" s="42">
        <f>ต.สารจิตร!C445</f>
        <v>0</v>
      </c>
      <c r="D967" s="42">
        <f>ต.สารจิตร!D445</f>
        <v>0</v>
      </c>
      <c r="E967" s="42">
        <f>ต.สารจิตร!E445</f>
        <v>0</v>
      </c>
      <c r="F967" s="42">
        <f>ต.สารจิตร!F445</f>
        <v>0</v>
      </c>
      <c r="G967" s="42">
        <f>ต.สารจิตร!G445</f>
        <v>0</v>
      </c>
      <c r="H967" s="42">
        <f>ต.สารจิตร!H445</f>
        <v>0</v>
      </c>
      <c r="I967" s="42">
        <f>ต.สารจิตร!I445</f>
        <v>0</v>
      </c>
      <c r="J967" s="42">
        <f>ต.สารจิตร!J445</f>
        <v>0</v>
      </c>
      <c r="K967" s="43">
        <f>ต.สารจิตร!K445</f>
        <v>0</v>
      </c>
      <c r="L967" s="42">
        <f>ต.สารจิตร!L445</f>
        <v>0</v>
      </c>
      <c r="M967" s="42">
        <f>ต.สารจิตร!M445</f>
        <v>0</v>
      </c>
      <c r="N967" s="42">
        <f>ต.สารจิตร!N445</f>
        <v>0</v>
      </c>
      <c r="O967" s="42">
        <f>ต.สารจิตร!O445</f>
        <v>0</v>
      </c>
      <c r="P967" s="42">
        <f>ต.สารจิตร!P445</f>
        <v>0</v>
      </c>
    </row>
    <row r="968" spans="1:16">
      <c r="A968" s="50" t="s">
        <v>23</v>
      </c>
      <c r="B968" s="51">
        <f t="shared" ref="B968:P968" si="45">SUM(B958:B967)</f>
        <v>8</v>
      </c>
      <c r="C968" s="52">
        <f t="shared" si="45"/>
        <v>2</v>
      </c>
      <c r="D968" s="52">
        <f t="shared" si="45"/>
        <v>0</v>
      </c>
      <c r="E968" s="52">
        <f t="shared" si="45"/>
        <v>0</v>
      </c>
      <c r="F968" s="52">
        <f t="shared" si="45"/>
        <v>2</v>
      </c>
      <c r="G968" s="52">
        <f t="shared" si="45"/>
        <v>0</v>
      </c>
      <c r="H968" s="52">
        <f t="shared" si="45"/>
        <v>0</v>
      </c>
      <c r="I968" s="52">
        <f t="shared" si="45"/>
        <v>0</v>
      </c>
      <c r="J968" s="52">
        <f t="shared" si="45"/>
        <v>0</v>
      </c>
      <c r="K968" s="53">
        <f t="shared" si="45"/>
        <v>2</v>
      </c>
      <c r="L968" s="52">
        <f t="shared" si="45"/>
        <v>0</v>
      </c>
      <c r="M968" s="51">
        <f t="shared" si="45"/>
        <v>0</v>
      </c>
      <c r="N968" s="52">
        <f t="shared" si="45"/>
        <v>0</v>
      </c>
      <c r="O968" s="52" t="e">
        <f t="shared" si="45"/>
        <v>#DIV/0!</v>
      </c>
      <c r="P968" s="52">
        <f t="shared" si="45"/>
        <v>0</v>
      </c>
    </row>
    <row r="969" spans="1:16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41"/>
      <c r="L969" s="39"/>
      <c r="M969" s="39"/>
      <c r="N969" s="39"/>
      <c r="O969" s="39"/>
      <c r="P969" s="39"/>
    </row>
    <row r="970" spans="1:16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41"/>
      <c r="L970" s="39"/>
      <c r="M970" s="39"/>
      <c r="N970" s="39"/>
      <c r="O970" s="39"/>
      <c r="P970" s="39"/>
    </row>
    <row r="971" spans="1:16">
      <c r="A971" s="161" t="s">
        <v>118</v>
      </c>
      <c r="B971" s="161"/>
      <c r="C971" s="161"/>
      <c r="D971" s="161"/>
      <c r="E971" s="161"/>
      <c r="F971" s="161"/>
      <c r="G971" s="161"/>
      <c r="H971" s="161"/>
      <c r="I971" s="161"/>
      <c r="J971" s="161"/>
      <c r="K971" s="161"/>
      <c r="L971" s="161"/>
      <c r="M971" s="161"/>
      <c r="N971" s="161"/>
      <c r="O971" s="161"/>
      <c r="P971" s="161"/>
    </row>
    <row r="972" spans="1:16">
      <c r="A972" s="162" t="s">
        <v>123</v>
      </c>
      <c r="B972" s="162"/>
      <c r="C972" s="162"/>
      <c r="D972" s="162"/>
      <c r="E972" s="162"/>
      <c r="F972" s="162"/>
      <c r="G972" s="162"/>
      <c r="H972" s="162"/>
      <c r="I972" s="162"/>
      <c r="J972" s="162"/>
      <c r="K972" s="162"/>
      <c r="L972" s="162"/>
      <c r="M972" s="162"/>
      <c r="N972" s="162"/>
      <c r="O972" s="162"/>
      <c r="P972" s="162"/>
    </row>
    <row r="973" spans="1:16">
      <c r="A973" s="161" t="s">
        <v>90</v>
      </c>
      <c r="B973" s="161"/>
      <c r="C973" s="161"/>
      <c r="D973" s="161"/>
      <c r="E973" s="161"/>
      <c r="F973" s="161"/>
      <c r="G973" s="161"/>
      <c r="H973" s="161"/>
      <c r="I973" s="161"/>
      <c r="J973" s="161"/>
      <c r="K973" s="161"/>
      <c r="L973" s="161"/>
      <c r="M973" s="161"/>
      <c r="N973" s="161"/>
      <c r="O973" s="161"/>
      <c r="P973" s="161"/>
    </row>
    <row r="974" spans="1:16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41"/>
      <c r="L974" s="39"/>
      <c r="M974" s="39"/>
      <c r="N974" s="39"/>
      <c r="O974" s="39"/>
      <c r="P974" s="39"/>
    </row>
    <row r="975" spans="1:16">
      <c r="A975" s="183" t="s">
        <v>124</v>
      </c>
      <c r="B975" s="184" t="s">
        <v>20</v>
      </c>
      <c r="C975" s="185" t="s">
        <v>40</v>
      </c>
      <c r="D975" s="186"/>
      <c r="E975" s="186"/>
      <c r="F975" s="187"/>
      <c r="G975" s="185" t="s">
        <v>41</v>
      </c>
      <c r="H975" s="186"/>
      <c r="I975" s="186"/>
      <c r="J975" s="187"/>
      <c r="K975" s="188" t="s">
        <v>42</v>
      </c>
      <c r="L975" s="191" t="s">
        <v>43</v>
      </c>
      <c r="M975" s="194" t="s">
        <v>44</v>
      </c>
      <c r="N975" s="191" t="s">
        <v>45</v>
      </c>
      <c r="O975" s="191" t="s">
        <v>46</v>
      </c>
      <c r="P975" s="197" t="s">
        <v>21</v>
      </c>
    </row>
    <row r="976" spans="1:16">
      <c r="A976" s="183"/>
      <c r="B976" s="184"/>
      <c r="C976" s="191" t="s">
        <v>47</v>
      </c>
      <c r="D976" s="191" t="s">
        <v>48</v>
      </c>
      <c r="E976" s="191" t="s">
        <v>49</v>
      </c>
      <c r="F976" s="191" t="s">
        <v>50</v>
      </c>
      <c r="G976" s="191" t="s">
        <v>51</v>
      </c>
      <c r="H976" s="191" t="s">
        <v>52</v>
      </c>
      <c r="I976" s="191" t="s">
        <v>49</v>
      </c>
      <c r="J976" s="191" t="s">
        <v>53</v>
      </c>
      <c r="K976" s="189"/>
      <c r="L976" s="192"/>
      <c r="M976" s="195"/>
      <c r="N976" s="192"/>
      <c r="O976" s="192"/>
      <c r="P976" s="198"/>
    </row>
    <row r="977" spans="1:16">
      <c r="A977" s="183"/>
      <c r="B977" s="184"/>
      <c r="C977" s="192"/>
      <c r="D977" s="192"/>
      <c r="E977" s="192"/>
      <c r="F977" s="192"/>
      <c r="G977" s="192"/>
      <c r="H977" s="192"/>
      <c r="I977" s="192"/>
      <c r="J977" s="192"/>
      <c r="K977" s="189"/>
      <c r="L977" s="192"/>
      <c r="M977" s="195"/>
      <c r="N977" s="192"/>
      <c r="O977" s="192"/>
      <c r="P977" s="198"/>
    </row>
    <row r="978" spans="1:16">
      <c r="A978" s="183"/>
      <c r="B978" s="184"/>
      <c r="C978" s="193"/>
      <c r="D978" s="193"/>
      <c r="E978" s="193"/>
      <c r="F978" s="193"/>
      <c r="G978" s="193"/>
      <c r="H978" s="193"/>
      <c r="I978" s="193"/>
      <c r="J978" s="193"/>
      <c r="K978" s="190"/>
      <c r="L978" s="193"/>
      <c r="M978" s="196"/>
      <c r="N978" s="193"/>
      <c r="O978" s="193"/>
      <c r="P978" s="199"/>
    </row>
    <row r="979" spans="1:16">
      <c r="A979" s="42" t="s">
        <v>91</v>
      </c>
      <c r="B979" s="42"/>
      <c r="C979" s="44"/>
      <c r="D979" s="44"/>
      <c r="E979" s="44"/>
      <c r="F979" s="44"/>
      <c r="G979" s="44"/>
      <c r="H979" s="44"/>
      <c r="I979" s="44"/>
      <c r="J979" s="44"/>
      <c r="K979" s="43"/>
      <c r="L979" s="44"/>
      <c r="M979" s="42"/>
      <c r="N979" s="44"/>
      <c r="O979" s="44"/>
      <c r="P979" s="44"/>
    </row>
    <row r="980" spans="1:16">
      <c r="A980" s="42" t="s">
        <v>92</v>
      </c>
      <c r="B980" s="42">
        <f>ต.แม่สำ!B428</f>
        <v>1</v>
      </c>
      <c r="C980" s="42">
        <f>ต.แม่สำ!C428</f>
        <v>9</v>
      </c>
      <c r="D980" s="42">
        <f>ต.แม่สำ!D428</f>
        <v>0</v>
      </c>
      <c r="E980" s="42">
        <f>ต.แม่สำ!E428</f>
        <v>0</v>
      </c>
      <c r="F980" s="42">
        <f>ต.แม่สำ!F428</f>
        <v>9</v>
      </c>
      <c r="G980" s="42">
        <f>ต.แม่สำ!G428</f>
        <v>0</v>
      </c>
      <c r="H980" s="42">
        <f>ต.แม่สำ!H428</f>
        <v>0</v>
      </c>
      <c r="I980" s="42">
        <f>ต.แม่สำ!I428</f>
        <v>0</v>
      </c>
      <c r="J980" s="42">
        <f>ต.แม่สำ!J428</f>
        <v>0</v>
      </c>
      <c r="K980" s="42">
        <f>ต.แม่สำ!K428</f>
        <v>9</v>
      </c>
      <c r="L980" s="42">
        <f>ต.แม่สำ!L429</f>
        <v>0</v>
      </c>
      <c r="M980" s="42">
        <f>ต.แม่สำ!M429</f>
        <v>0</v>
      </c>
      <c r="N980" s="42">
        <f>ต.แม่สำ!N429</f>
        <v>0</v>
      </c>
      <c r="O980" s="42">
        <f>ต.แม่สำ!O429</f>
        <v>0</v>
      </c>
      <c r="P980" s="42">
        <f>ต.แม่สำ!P429</f>
        <v>0</v>
      </c>
    </row>
    <row r="981" spans="1:16">
      <c r="A981" s="42" t="s">
        <v>93</v>
      </c>
      <c r="B981" s="42"/>
      <c r="C981" s="44"/>
      <c r="D981" s="44"/>
      <c r="E981" s="44"/>
      <c r="F981" s="44"/>
      <c r="G981" s="44"/>
      <c r="H981" s="44"/>
      <c r="I981" s="44"/>
      <c r="J981" s="44"/>
      <c r="K981" s="43"/>
      <c r="L981" s="44"/>
      <c r="M981" s="42"/>
      <c r="N981" s="42"/>
      <c r="O981" s="42"/>
      <c r="P981" s="42"/>
    </row>
    <row r="982" spans="1:16">
      <c r="A982" s="42" t="s">
        <v>94</v>
      </c>
      <c r="B982" s="42"/>
      <c r="C982" s="44"/>
      <c r="D982" s="44"/>
      <c r="E982" s="44"/>
      <c r="F982" s="44"/>
      <c r="G982" s="44"/>
      <c r="H982" s="44"/>
      <c r="I982" s="44"/>
      <c r="J982" s="44"/>
      <c r="K982" s="43"/>
      <c r="L982" s="44"/>
      <c r="M982" s="42"/>
      <c r="N982" s="42"/>
      <c r="O982" s="42"/>
      <c r="P982" s="42"/>
    </row>
    <row r="983" spans="1:16">
      <c r="A983" s="42" t="s">
        <v>95</v>
      </c>
      <c r="B983" s="42">
        <f>ต.บ้านตึก!B478</f>
        <v>0</v>
      </c>
      <c r="C983" s="42">
        <f>ต.บ้านตึก!C478</f>
        <v>0</v>
      </c>
      <c r="D983" s="42">
        <f>ต.บ้านตึก!D478</f>
        <v>0</v>
      </c>
      <c r="E983" s="42">
        <f>ต.บ้านตึก!E478</f>
        <v>0</v>
      </c>
      <c r="F983" s="42">
        <f>ต.บ้านตึก!F478</f>
        <v>0</v>
      </c>
      <c r="G983" s="42">
        <f>ต.บ้านตึก!G478</f>
        <v>0</v>
      </c>
      <c r="H983" s="42">
        <f>ต.บ้านตึก!H478</f>
        <v>0</v>
      </c>
      <c r="I983" s="42">
        <f>ต.บ้านตึก!I478</f>
        <v>0</v>
      </c>
      <c r="J983" s="42">
        <f>ต.บ้านตึก!J478</f>
        <v>0</v>
      </c>
      <c r="K983" s="42">
        <f>ต.บ้านตึก!K478</f>
        <v>0</v>
      </c>
      <c r="L983" s="42">
        <f>ต.บ้านตึก!L478</f>
        <v>0</v>
      </c>
      <c r="M983" s="42">
        <f>ต.บ้านตึก!M478</f>
        <v>0</v>
      </c>
      <c r="N983" s="42">
        <f>ต.บ้านตึก!N478</f>
        <v>0</v>
      </c>
      <c r="O983" s="42">
        <f>ต.บ้านตึก!O478</f>
        <v>0</v>
      </c>
      <c r="P983" s="42">
        <f>ต.บ้านตึก!P478</f>
        <v>0</v>
      </c>
    </row>
    <row r="984" spans="1:16">
      <c r="A984" s="42" t="s">
        <v>96</v>
      </c>
      <c r="B984" s="42"/>
      <c r="C984" s="44"/>
      <c r="D984" s="44"/>
      <c r="E984" s="44"/>
      <c r="F984" s="44"/>
      <c r="G984" s="44"/>
      <c r="H984" s="44"/>
      <c r="I984" s="44"/>
      <c r="J984" s="44"/>
      <c r="K984" s="43"/>
      <c r="L984" s="44"/>
      <c r="M984" s="42"/>
      <c r="N984" s="42"/>
      <c r="O984" s="42"/>
      <c r="P984" s="42"/>
    </row>
    <row r="985" spans="1:16">
      <c r="A985" s="42" t="s">
        <v>97</v>
      </c>
      <c r="B985" s="42"/>
      <c r="C985" s="44"/>
      <c r="D985" s="44"/>
      <c r="E985" s="44"/>
      <c r="F985" s="44"/>
      <c r="G985" s="44"/>
      <c r="H985" s="44"/>
      <c r="I985" s="44"/>
      <c r="J985" s="44"/>
      <c r="K985" s="43"/>
      <c r="L985" s="44"/>
      <c r="M985" s="42"/>
      <c r="N985" s="42"/>
      <c r="O985" s="42"/>
      <c r="P985" s="42"/>
    </row>
    <row r="986" spans="1:16">
      <c r="A986" s="42" t="s">
        <v>98</v>
      </c>
      <c r="B986" s="42">
        <f>ต.บ้านแก่ง!B506</f>
        <v>0</v>
      </c>
      <c r="C986" s="42">
        <f>ต.บ้านแก่ง!C506</f>
        <v>0</v>
      </c>
      <c r="D986" s="42">
        <f>ต.บ้านแก่ง!D506</f>
        <v>0</v>
      </c>
      <c r="E986" s="42">
        <f>ต.บ้านแก่ง!E506</f>
        <v>0</v>
      </c>
      <c r="F986" s="42">
        <f>ต.บ้านแก่ง!F506</f>
        <v>0</v>
      </c>
      <c r="G986" s="42">
        <f>ต.บ้านแก่ง!G506</f>
        <v>0</v>
      </c>
      <c r="H986" s="42">
        <f>ต.บ้านแก่ง!H506</f>
        <v>0</v>
      </c>
      <c r="I986" s="42">
        <f>ต.บ้านแก่ง!I506</f>
        <v>0</v>
      </c>
      <c r="J986" s="42">
        <f>ต.บ้านแก่ง!J506</f>
        <v>0</v>
      </c>
      <c r="K986" s="42">
        <f>ต.บ้านแก่ง!K506</f>
        <v>0</v>
      </c>
      <c r="L986" s="42">
        <f>ต.บ้านแก่ง!L506</f>
        <v>0</v>
      </c>
      <c r="M986" s="42">
        <f>ต.บ้านแก่ง!M506</f>
        <v>0</v>
      </c>
      <c r="N986" s="42">
        <f>ต.บ้านแก่ง!N506</f>
        <v>0</v>
      </c>
      <c r="O986" s="42">
        <f>ต.บ้านแก่ง!O506</f>
        <v>0</v>
      </c>
      <c r="P986" s="42">
        <f>ต.บ้านแก่ง!P506</f>
        <v>0</v>
      </c>
    </row>
    <row r="987" spans="1:16">
      <c r="A987" s="42" t="s">
        <v>99</v>
      </c>
      <c r="B987" s="42">
        <f>ต.ศรีสัชฯ!B205</f>
        <v>0</v>
      </c>
      <c r="C987" s="42">
        <f>ต.ศรีสัชฯ!C205</f>
        <v>0</v>
      </c>
      <c r="D987" s="42">
        <f>ต.ศรีสัชฯ!D205</f>
        <v>0</v>
      </c>
      <c r="E987" s="42">
        <f>ต.ศรีสัชฯ!E205</f>
        <v>0</v>
      </c>
      <c r="F987" s="42">
        <f>ต.ศรีสัชฯ!F205</f>
        <v>0</v>
      </c>
      <c r="G987" s="42">
        <f>ต.ศรีสัชฯ!G205</f>
        <v>0</v>
      </c>
      <c r="H987" s="42">
        <f>ต.ศรีสัชฯ!H205</f>
        <v>0</v>
      </c>
      <c r="I987" s="42">
        <f>ต.ศรีสัชฯ!I205</f>
        <v>0</v>
      </c>
      <c r="J987" s="42">
        <f>ต.ศรีสัชฯ!J205</f>
        <v>0</v>
      </c>
      <c r="K987" s="42">
        <f>ต.ศรีสัชฯ!K205</f>
        <v>0</v>
      </c>
      <c r="L987" s="42">
        <f>ต.ศรีสัชฯ!L205</f>
        <v>0</v>
      </c>
      <c r="M987" s="42">
        <f>ต.ศรีสัชฯ!M205</f>
        <v>0</v>
      </c>
      <c r="N987" s="42">
        <f>ต.ศรีสัชฯ!N205</f>
        <v>0</v>
      </c>
      <c r="O987" s="42">
        <f>ต.ศรีสัชฯ!O205</f>
        <v>0</v>
      </c>
      <c r="P987" s="42">
        <f>ต.ศรีสัชฯ!P205</f>
        <v>0</v>
      </c>
    </row>
    <row r="988" spans="1:16">
      <c r="A988" s="42" t="s">
        <v>100</v>
      </c>
      <c r="B988" s="42"/>
      <c r="C988" s="44"/>
      <c r="D988" s="44"/>
      <c r="E988" s="44"/>
      <c r="F988" s="44"/>
      <c r="G988" s="44"/>
      <c r="H988" s="44"/>
      <c r="I988" s="44"/>
      <c r="J988" s="44"/>
      <c r="K988" s="43"/>
      <c r="L988" s="44"/>
      <c r="M988" s="42"/>
      <c r="N988" s="44"/>
      <c r="O988" s="44"/>
      <c r="P988" s="44"/>
    </row>
    <row r="989" spans="1:16">
      <c r="A989" s="42" t="s">
        <v>101</v>
      </c>
      <c r="B989" s="42">
        <f>ต.สารจิตร!B467</f>
        <v>0</v>
      </c>
      <c r="C989" s="42">
        <f>ต.สารจิตร!C467</f>
        <v>0</v>
      </c>
      <c r="D989" s="42">
        <f>ต.สารจิตร!D467</f>
        <v>0</v>
      </c>
      <c r="E989" s="42">
        <f>ต.สารจิตร!E467</f>
        <v>0</v>
      </c>
      <c r="F989" s="42">
        <f>ต.สารจิตร!F467</f>
        <v>0</v>
      </c>
      <c r="G989" s="42">
        <f>ต.สารจิตร!G467</f>
        <v>0</v>
      </c>
      <c r="H989" s="42">
        <f>ต.สารจิตร!H467</f>
        <v>0</v>
      </c>
      <c r="I989" s="42">
        <f>ต.สารจิตร!I467</f>
        <v>0</v>
      </c>
      <c r="J989" s="42">
        <f>ต.สารจิตร!J467</f>
        <v>0</v>
      </c>
      <c r="K989" s="43">
        <v>0</v>
      </c>
      <c r="L989" s="42">
        <f>ต.สารจิตร!L467</f>
        <v>0</v>
      </c>
      <c r="M989" s="42">
        <f>ต.สารจิตร!M467</f>
        <v>0</v>
      </c>
      <c r="N989" s="42">
        <f>ต.สารจิตร!N467</f>
        <v>0</v>
      </c>
      <c r="O989" s="42">
        <f>ต.สารจิตร!O467</f>
        <v>0</v>
      </c>
      <c r="P989" s="42">
        <f>ต.สารจิตร!P467</f>
        <v>0</v>
      </c>
    </row>
    <row r="990" spans="1:16">
      <c r="A990" s="50" t="s">
        <v>23</v>
      </c>
      <c r="B990" s="51">
        <f t="shared" ref="B990:P990" si="46">SUM(B980:B989)</f>
        <v>1</v>
      </c>
      <c r="C990" s="52">
        <f t="shared" si="46"/>
        <v>9</v>
      </c>
      <c r="D990" s="52">
        <f t="shared" si="46"/>
        <v>0</v>
      </c>
      <c r="E990" s="52">
        <f t="shared" si="46"/>
        <v>0</v>
      </c>
      <c r="F990" s="52">
        <f t="shared" si="46"/>
        <v>9</v>
      </c>
      <c r="G990" s="52">
        <f t="shared" si="46"/>
        <v>0</v>
      </c>
      <c r="H990" s="52">
        <f t="shared" si="46"/>
        <v>0</v>
      </c>
      <c r="I990" s="52">
        <f t="shared" si="46"/>
        <v>0</v>
      </c>
      <c r="J990" s="52">
        <f t="shared" si="46"/>
        <v>0</v>
      </c>
      <c r="K990" s="53">
        <f t="shared" si="46"/>
        <v>9</v>
      </c>
      <c r="L990" s="52">
        <f t="shared" si="46"/>
        <v>0</v>
      </c>
      <c r="M990" s="51">
        <f t="shared" si="46"/>
        <v>0</v>
      </c>
      <c r="N990" s="52">
        <f t="shared" si="46"/>
        <v>0</v>
      </c>
      <c r="O990" s="52">
        <f t="shared" si="46"/>
        <v>0</v>
      </c>
      <c r="P990" s="52">
        <f t="shared" si="46"/>
        <v>0</v>
      </c>
    </row>
    <row r="991" spans="1:16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41"/>
      <c r="L991" s="39"/>
      <c r="M991" s="39"/>
      <c r="N991" s="39"/>
      <c r="O991" s="39"/>
      <c r="P991" s="39"/>
    </row>
    <row r="992" spans="1:16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41"/>
      <c r="L992" s="39"/>
      <c r="M992" s="39"/>
      <c r="N992" s="39"/>
      <c r="O992" s="39"/>
      <c r="P992" s="39"/>
    </row>
    <row r="993" spans="1:16">
      <c r="A993" s="161" t="s">
        <v>118</v>
      </c>
      <c r="B993" s="161"/>
      <c r="C993" s="161"/>
      <c r="D993" s="161"/>
      <c r="E993" s="161"/>
      <c r="F993" s="161"/>
      <c r="G993" s="161"/>
      <c r="H993" s="161"/>
      <c r="I993" s="161"/>
      <c r="J993" s="161"/>
      <c r="K993" s="161"/>
      <c r="L993" s="161"/>
      <c r="M993" s="161"/>
      <c r="N993" s="161"/>
      <c r="O993" s="161"/>
      <c r="P993" s="161"/>
    </row>
    <row r="994" spans="1:16">
      <c r="A994" s="161" t="str">
        <f>A2</f>
        <v xml:space="preserve"> ประจำเดือน มีนาคม 2569</v>
      </c>
      <c r="B994" s="161"/>
      <c r="C994" s="161"/>
      <c r="D994" s="161"/>
      <c r="E994" s="161"/>
      <c r="F994" s="161"/>
      <c r="G994" s="161"/>
      <c r="H994" s="161"/>
      <c r="I994" s="161"/>
      <c r="J994" s="161"/>
      <c r="K994" s="161"/>
      <c r="L994" s="161"/>
      <c r="M994" s="161"/>
      <c r="N994" s="161"/>
      <c r="O994" s="161"/>
      <c r="P994" s="161"/>
    </row>
    <row r="995" spans="1:16">
      <c r="A995" s="161" t="s">
        <v>90</v>
      </c>
      <c r="B995" s="161"/>
      <c r="C995" s="161"/>
      <c r="D995" s="161"/>
      <c r="E995" s="161"/>
      <c r="F995" s="161"/>
      <c r="G995" s="161"/>
      <c r="H995" s="161"/>
      <c r="I995" s="161"/>
      <c r="J995" s="161"/>
      <c r="K995" s="161"/>
      <c r="L995" s="161"/>
      <c r="M995" s="161"/>
      <c r="N995" s="161"/>
      <c r="O995" s="161"/>
      <c r="P995" s="161"/>
    </row>
    <row r="996" spans="1:16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41"/>
      <c r="L996" s="39"/>
      <c r="M996" s="39"/>
      <c r="N996" s="39"/>
      <c r="O996" s="39"/>
      <c r="P996" s="39"/>
    </row>
    <row r="997" spans="1:16">
      <c r="A997" s="183" t="s">
        <v>125</v>
      </c>
      <c r="B997" s="184" t="s">
        <v>20</v>
      </c>
      <c r="C997" s="185" t="s">
        <v>40</v>
      </c>
      <c r="D997" s="186"/>
      <c r="E997" s="186"/>
      <c r="F997" s="187"/>
      <c r="G997" s="185" t="s">
        <v>41</v>
      </c>
      <c r="H997" s="186"/>
      <c r="I997" s="186"/>
      <c r="J997" s="187"/>
      <c r="K997" s="188" t="s">
        <v>42</v>
      </c>
      <c r="L997" s="191" t="s">
        <v>43</v>
      </c>
      <c r="M997" s="194" t="s">
        <v>44</v>
      </c>
      <c r="N997" s="191" t="s">
        <v>45</v>
      </c>
      <c r="O997" s="191" t="s">
        <v>46</v>
      </c>
      <c r="P997" s="197" t="s">
        <v>21</v>
      </c>
    </row>
    <row r="998" spans="1:16">
      <c r="A998" s="183"/>
      <c r="B998" s="184"/>
      <c r="C998" s="191" t="s">
        <v>47</v>
      </c>
      <c r="D998" s="191" t="s">
        <v>48</v>
      </c>
      <c r="E998" s="191" t="s">
        <v>49</v>
      </c>
      <c r="F998" s="191" t="s">
        <v>50</v>
      </c>
      <c r="G998" s="191" t="s">
        <v>51</v>
      </c>
      <c r="H998" s="191" t="s">
        <v>52</v>
      </c>
      <c r="I998" s="191" t="s">
        <v>49</v>
      </c>
      <c r="J998" s="191" t="s">
        <v>53</v>
      </c>
      <c r="K998" s="189"/>
      <c r="L998" s="192"/>
      <c r="M998" s="195"/>
      <c r="N998" s="192"/>
      <c r="O998" s="192"/>
      <c r="P998" s="198"/>
    </row>
    <row r="999" spans="1:16">
      <c r="A999" s="183"/>
      <c r="B999" s="184"/>
      <c r="C999" s="192"/>
      <c r="D999" s="192"/>
      <c r="E999" s="192"/>
      <c r="F999" s="192"/>
      <c r="G999" s="192"/>
      <c r="H999" s="192"/>
      <c r="I999" s="192"/>
      <c r="J999" s="192"/>
      <c r="K999" s="189"/>
      <c r="L999" s="192"/>
      <c r="M999" s="195"/>
      <c r="N999" s="192"/>
      <c r="O999" s="192"/>
      <c r="P999" s="198"/>
    </row>
    <row r="1000" spans="1:16">
      <c r="A1000" s="183"/>
      <c r="B1000" s="184"/>
      <c r="C1000" s="193"/>
      <c r="D1000" s="193"/>
      <c r="E1000" s="193"/>
      <c r="F1000" s="193"/>
      <c r="G1000" s="193"/>
      <c r="H1000" s="193"/>
      <c r="I1000" s="193"/>
      <c r="J1000" s="193"/>
      <c r="K1000" s="190"/>
      <c r="L1000" s="193"/>
      <c r="M1000" s="196"/>
      <c r="N1000" s="193"/>
      <c r="O1000" s="193"/>
      <c r="P1000" s="199"/>
    </row>
    <row r="1001" spans="1:16">
      <c r="A1001" s="42" t="s">
        <v>91</v>
      </c>
      <c r="B1001" s="42"/>
      <c r="C1001" s="44"/>
      <c r="D1001" s="44"/>
      <c r="E1001" s="44"/>
      <c r="F1001" s="44"/>
      <c r="G1001" s="44"/>
      <c r="H1001" s="44"/>
      <c r="I1001" s="44"/>
      <c r="J1001" s="44"/>
      <c r="K1001" s="43"/>
      <c r="L1001" s="44"/>
      <c r="M1001" s="42"/>
      <c r="N1001" s="44"/>
      <c r="O1001" s="44"/>
      <c r="P1001" s="44"/>
    </row>
    <row r="1002" spans="1:16">
      <c r="A1002" s="42" t="s">
        <v>92</v>
      </c>
      <c r="B1002" s="42"/>
      <c r="C1002" s="44"/>
      <c r="D1002" s="44"/>
      <c r="E1002" s="44"/>
      <c r="F1002" s="44"/>
      <c r="G1002" s="44"/>
      <c r="H1002" s="44"/>
      <c r="I1002" s="44"/>
      <c r="J1002" s="44"/>
      <c r="K1002" s="43"/>
      <c r="L1002" s="44"/>
      <c r="M1002" s="42"/>
      <c r="N1002" s="42"/>
      <c r="O1002" s="42"/>
      <c r="P1002" s="42"/>
    </row>
    <row r="1003" spans="1:16">
      <c r="A1003" s="42" t="s">
        <v>93</v>
      </c>
      <c r="B1003" s="42">
        <v>0</v>
      </c>
      <c r="C1003" s="42">
        <f>ต.ป่างิ้ว!C146</f>
        <v>0</v>
      </c>
      <c r="D1003" s="42">
        <f>ต.ป่างิ้ว!D146</f>
        <v>0</v>
      </c>
      <c r="E1003" s="42">
        <f>ต.ป่างิ้ว!E146</f>
        <v>0</v>
      </c>
      <c r="F1003" s="42">
        <f>ต.ป่างิ้ว!F146</f>
        <v>0</v>
      </c>
      <c r="G1003" s="42">
        <v>0</v>
      </c>
      <c r="H1003" s="42">
        <f>ต.ป่างิ้ว!H146</f>
        <v>0</v>
      </c>
      <c r="I1003" s="42">
        <f>ต.ป่างิ้ว!I146</f>
        <v>0</v>
      </c>
      <c r="J1003" s="42">
        <v>0</v>
      </c>
      <c r="K1003" s="43">
        <v>0</v>
      </c>
      <c r="L1003" s="42">
        <f>ต.ป่างิ้ว!L146</f>
        <v>0</v>
      </c>
      <c r="M1003" s="42" t="str">
        <f>ต.ป่างิ้ว!M146</f>
        <v>ผลสด</v>
      </c>
      <c r="N1003" s="42">
        <f>ต.ป่างิ้ว!N146</f>
        <v>0</v>
      </c>
      <c r="O1003" s="42" t="e">
        <f>ต.ป่างิ้ว!O146</f>
        <v>#DIV/0!</v>
      </c>
      <c r="P1003" s="42">
        <f>ต.ป่างิ้ว!P146</f>
        <v>0</v>
      </c>
    </row>
    <row r="1004" spans="1:16">
      <c r="A1004" s="42" t="s">
        <v>94</v>
      </c>
      <c r="B1004" s="42"/>
      <c r="C1004" s="44"/>
      <c r="D1004" s="44"/>
      <c r="E1004" s="44"/>
      <c r="F1004" s="44"/>
      <c r="G1004" s="44"/>
      <c r="H1004" s="44"/>
      <c r="I1004" s="44"/>
      <c r="J1004" s="44"/>
      <c r="K1004" s="43"/>
      <c r="L1004" s="44"/>
      <c r="M1004" s="42"/>
      <c r="N1004" s="42"/>
      <c r="O1004" s="42"/>
      <c r="P1004" s="42"/>
    </row>
    <row r="1005" spans="1:16">
      <c r="A1005" s="42" t="s">
        <v>95</v>
      </c>
      <c r="B1005" s="42"/>
      <c r="C1005" s="44"/>
      <c r="D1005" s="44"/>
      <c r="E1005" s="44"/>
      <c r="F1005" s="44"/>
      <c r="G1005" s="44"/>
      <c r="H1005" s="44"/>
      <c r="I1005" s="44"/>
      <c r="J1005" s="44"/>
      <c r="K1005" s="43"/>
      <c r="L1005" s="44"/>
      <c r="M1005" s="42"/>
      <c r="N1005" s="42"/>
      <c r="O1005" s="42"/>
      <c r="P1005" s="42"/>
    </row>
    <row r="1006" spans="1:16">
      <c r="A1006" s="42" t="s">
        <v>96</v>
      </c>
      <c r="B1006" s="42"/>
      <c r="C1006" s="44"/>
      <c r="D1006" s="44"/>
      <c r="E1006" s="44"/>
      <c r="F1006" s="44"/>
      <c r="G1006" s="44"/>
      <c r="H1006" s="44"/>
      <c r="I1006" s="44"/>
      <c r="J1006" s="44"/>
      <c r="K1006" s="43"/>
      <c r="L1006" s="44"/>
      <c r="M1006" s="42"/>
      <c r="N1006" s="42"/>
      <c r="O1006" s="42"/>
      <c r="P1006" s="42"/>
    </row>
    <row r="1007" spans="1:16">
      <c r="A1007" s="42" t="s">
        <v>97</v>
      </c>
      <c r="B1007" s="42"/>
      <c r="C1007" s="44"/>
      <c r="D1007" s="44"/>
      <c r="E1007" s="44"/>
      <c r="F1007" s="44"/>
      <c r="G1007" s="44"/>
      <c r="H1007" s="44"/>
      <c r="I1007" s="44"/>
      <c r="J1007" s="44"/>
      <c r="K1007" s="43"/>
      <c r="L1007" s="44"/>
      <c r="M1007" s="42"/>
      <c r="N1007" s="42"/>
      <c r="O1007" s="42"/>
      <c r="P1007" s="42"/>
    </row>
    <row r="1008" spans="1:16">
      <c r="A1008" s="42" t="s">
        <v>98</v>
      </c>
      <c r="B1008" s="42"/>
      <c r="C1008" s="44"/>
      <c r="D1008" s="44"/>
      <c r="E1008" s="44"/>
      <c r="F1008" s="44"/>
      <c r="G1008" s="44"/>
      <c r="H1008" s="44"/>
      <c r="I1008" s="44"/>
      <c r="J1008" s="44"/>
      <c r="K1008" s="43"/>
      <c r="L1008" s="44"/>
      <c r="M1008" s="42"/>
      <c r="N1008" s="42"/>
      <c r="O1008" s="42"/>
      <c r="P1008" s="42"/>
    </row>
    <row r="1009" spans="1:16">
      <c r="A1009" s="42" t="s">
        <v>99</v>
      </c>
      <c r="B1009" s="42">
        <f>ต.ศรีสัชฯ!B187</f>
        <v>2</v>
      </c>
      <c r="C1009" s="42">
        <f>ต.ศรีสัชฯ!C187</f>
        <v>100</v>
      </c>
      <c r="D1009" s="42">
        <f>ต.ศรีสัชฯ!D187</f>
        <v>0</v>
      </c>
      <c r="E1009" s="42">
        <f>ต.ศรีสัชฯ!E187</f>
        <v>0</v>
      </c>
      <c r="F1009" s="42">
        <f>ต.ศรีสัชฯ!F187</f>
        <v>100</v>
      </c>
      <c r="G1009" s="42">
        <f>ต.ศรีสัชฯ!G187</f>
        <v>0</v>
      </c>
      <c r="H1009" s="42">
        <f>ต.ศรีสัชฯ!H187</f>
        <v>0</v>
      </c>
      <c r="I1009" s="42">
        <f>ต.ศรีสัชฯ!I187</f>
        <v>0</v>
      </c>
      <c r="J1009" s="42">
        <f>ต.ศรีสัชฯ!J187</f>
        <v>0</v>
      </c>
      <c r="K1009" s="42">
        <f>ต.ศรีสัชฯ!K187</f>
        <v>100</v>
      </c>
      <c r="L1009" s="42">
        <f>ต.ศรีสัชฯ!L187</f>
        <v>0</v>
      </c>
      <c r="M1009" s="42">
        <f>ต.ศรีสัชฯ!M187</f>
        <v>0</v>
      </c>
      <c r="N1009" s="42">
        <f>ต.ศรีสัชฯ!N187</f>
        <v>0</v>
      </c>
      <c r="O1009" s="42" t="e">
        <f>ต.ศรีสัชฯ!O187</f>
        <v>#DIV/0!</v>
      </c>
      <c r="P1009" s="42">
        <f>ต.ศรีสัชฯ!P187</f>
        <v>0</v>
      </c>
    </row>
    <row r="1010" spans="1:16">
      <c r="A1010" s="42" t="s">
        <v>100</v>
      </c>
      <c r="B1010" s="47"/>
      <c r="C1010" s="47"/>
      <c r="D1010" s="47"/>
      <c r="E1010" s="47"/>
      <c r="F1010" s="47"/>
      <c r="G1010" s="47"/>
      <c r="H1010" s="47"/>
      <c r="I1010" s="47"/>
      <c r="J1010" s="47"/>
      <c r="K1010" s="48"/>
      <c r="L1010" s="47"/>
      <c r="M1010" s="47"/>
      <c r="N1010" s="47"/>
      <c r="O1010" s="47"/>
      <c r="P1010" s="47"/>
    </row>
    <row r="1011" spans="1:16">
      <c r="A1011" s="42" t="s">
        <v>101</v>
      </c>
      <c r="B1011" s="42"/>
      <c r="C1011" s="42"/>
      <c r="D1011" s="42"/>
      <c r="E1011" s="42"/>
      <c r="F1011" s="42"/>
      <c r="G1011" s="42"/>
      <c r="H1011" s="42"/>
      <c r="I1011" s="42"/>
      <c r="J1011" s="42"/>
      <c r="K1011" s="43"/>
      <c r="L1011" s="42"/>
      <c r="M1011" s="42"/>
      <c r="N1011" s="42"/>
      <c r="O1011" s="42"/>
      <c r="P1011" s="42"/>
    </row>
    <row r="1012" spans="1:16">
      <c r="A1012" s="50" t="s">
        <v>23</v>
      </c>
      <c r="B1012" s="51">
        <f t="shared" ref="B1012:P1012" si="47">SUM(B1003:B1011)</f>
        <v>2</v>
      </c>
      <c r="C1012" s="52">
        <f t="shared" si="47"/>
        <v>100</v>
      </c>
      <c r="D1012" s="52">
        <f t="shared" si="47"/>
        <v>0</v>
      </c>
      <c r="E1012" s="52">
        <f t="shared" si="47"/>
        <v>0</v>
      </c>
      <c r="F1012" s="52">
        <f t="shared" si="47"/>
        <v>100</v>
      </c>
      <c r="G1012" s="52">
        <f t="shared" si="47"/>
        <v>0</v>
      </c>
      <c r="H1012" s="52">
        <f t="shared" si="47"/>
        <v>0</v>
      </c>
      <c r="I1012" s="52">
        <f t="shared" si="47"/>
        <v>0</v>
      </c>
      <c r="J1012" s="52">
        <f t="shared" si="47"/>
        <v>0</v>
      </c>
      <c r="K1012" s="53">
        <f t="shared" si="47"/>
        <v>100</v>
      </c>
      <c r="L1012" s="52">
        <f t="shared" si="47"/>
        <v>0</v>
      </c>
      <c r="M1012" s="51" t="s">
        <v>82</v>
      </c>
      <c r="N1012" s="52">
        <f t="shared" si="47"/>
        <v>0</v>
      </c>
      <c r="O1012" s="52" t="e">
        <f t="shared" si="47"/>
        <v>#DIV/0!</v>
      </c>
      <c r="P1012" s="52">
        <f t="shared" si="47"/>
        <v>0</v>
      </c>
    </row>
    <row r="1013" spans="1:16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41"/>
      <c r="L1013" s="39"/>
      <c r="M1013" s="39"/>
      <c r="N1013" s="39"/>
      <c r="O1013" s="39"/>
      <c r="P1013" s="39"/>
    </row>
    <row r="1014" spans="1:16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41"/>
      <c r="L1014" s="39"/>
      <c r="M1014" s="39"/>
      <c r="N1014" s="39"/>
      <c r="O1014" s="39"/>
      <c r="P1014" s="39"/>
    </row>
    <row r="1015" spans="1:16">
      <c r="A1015" s="161" t="s">
        <v>118</v>
      </c>
      <c r="B1015" s="161"/>
      <c r="C1015" s="161"/>
      <c r="D1015" s="161"/>
      <c r="E1015" s="161"/>
      <c r="F1015" s="161"/>
      <c r="G1015" s="161"/>
      <c r="H1015" s="161"/>
      <c r="I1015" s="161"/>
      <c r="J1015" s="161"/>
      <c r="K1015" s="161"/>
      <c r="L1015" s="161"/>
      <c r="M1015" s="161"/>
      <c r="N1015" s="161"/>
      <c r="O1015" s="161"/>
      <c r="P1015" s="161"/>
    </row>
    <row r="1016" spans="1:16">
      <c r="A1016" s="161" t="s">
        <v>133</v>
      </c>
      <c r="B1016" s="161"/>
      <c r="C1016" s="161"/>
      <c r="D1016" s="161"/>
      <c r="E1016" s="161"/>
      <c r="F1016" s="161"/>
      <c r="G1016" s="161"/>
      <c r="H1016" s="161"/>
      <c r="I1016" s="161"/>
      <c r="J1016" s="161"/>
      <c r="K1016" s="161"/>
      <c r="L1016" s="161"/>
      <c r="M1016" s="161"/>
      <c r="N1016" s="161"/>
      <c r="O1016" s="161"/>
      <c r="P1016" s="161"/>
    </row>
    <row r="1017" spans="1:16">
      <c r="A1017" s="161" t="s">
        <v>90</v>
      </c>
      <c r="B1017" s="161"/>
      <c r="C1017" s="161"/>
      <c r="D1017" s="161"/>
      <c r="E1017" s="161"/>
      <c r="F1017" s="161"/>
      <c r="G1017" s="161"/>
      <c r="H1017" s="161"/>
      <c r="I1017" s="161"/>
      <c r="J1017" s="161"/>
      <c r="K1017" s="161"/>
      <c r="L1017" s="161"/>
      <c r="M1017" s="161"/>
      <c r="N1017" s="161"/>
      <c r="O1017" s="161"/>
      <c r="P1017" s="161"/>
    </row>
    <row r="1018" spans="1:16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41"/>
      <c r="L1018" s="39"/>
      <c r="M1018" s="39"/>
      <c r="N1018" s="39"/>
      <c r="O1018" s="39"/>
      <c r="P1018" s="39"/>
    </row>
    <row r="1019" spans="1:16">
      <c r="A1019" s="183" t="s">
        <v>129</v>
      </c>
      <c r="B1019" s="184" t="s">
        <v>20</v>
      </c>
      <c r="C1019" s="185" t="s">
        <v>40</v>
      </c>
      <c r="D1019" s="186"/>
      <c r="E1019" s="186"/>
      <c r="F1019" s="187"/>
      <c r="G1019" s="185" t="s">
        <v>41</v>
      </c>
      <c r="H1019" s="186"/>
      <c r="I1019" s="186"/>
      <c r="J1019" s="187"/>
      <c r="K1019" s="188" t="s">
        <v>42</v>
      </c>
      <c r="L1019" s="191" t="s">
        <v>43</v>
      </c>
      <c r="M1019" s="194" t="s">
        <v>44</v>
      </c>
      <c r="N1019" s="191" t="s">
        <v>45</v>
      </c>
      <c r="O1019" s="191" t="s">
        <v>46</v>
      </c>
      <c r="P1019" s="197" t="s">
        <v>21</v>
      </c>
    </row>
    <row r="1020" spans="1:16">
      <c r="A1020" s="183"/>
      <c r="B1020" s="184"/>
      <c r="C1020" s="191" t="s">
        <v>47</v>
      </c>
      <c r="D1020" s="191" t="s">
        <v>48</v>
      </c>
      <c r="E1020" s="191" t="s">
        <v>49</v>
      </c>
      <c r="F1020" s="191" t="s">
        <v>50</v>
      </c>
      <c r="G1020" s="191" t="s">
        <v>51</v>
      </c>
      <c r="H1020" s="191" t="s">
        <v>52</v>
      </c>
      <c r="I1020" s="191" t="s">
        <v>49</v>
      </c>
      <c r="J1020" s="191" t="s">
        <v>53</v>
      </c>
      <c r="K1020" s="189"/>
      <c r="L1020" s="192"/>
      <c r="M1020" s="195"/>
      <c r="N1020" s="192"/>
      <c r="O1020" s="192"/>
      <c r="P1020" s="198"/>
    </row>
    <row r="1021" spans="1:16">
      <c r="A1021" s="183"/>
      <c r="B1021" s="184"/>
      <c r="C1021" s="192"/>
      <c r="D1021" s="192"/>
      <c r="E1021" s="192"/>
      <c r="F1021" s="192"/>
      <c r="G1021" s="192"/>
      <c r="H1021" s="192"/>
      <c r="I1021" s="192"/>
      <c r="J1021" s="192"/>
      <c r="K1021" s="189"/>
      <c r="L1021" s="192"/>
      <c r="M1021" s="195"/>
      <c r="N1021" s="192"/>
      <c r="O1021" s="192"/>
      <c r="P1021" s="198"/>
    </row>
    <row r="1022" spans="1:16">
      <c r="A1022" s="183"/>
      <c r="B1022" s="184"/>
      <c r="C1022" s="193"/>
      <c r="D1022" s="193"/>
      <c r="E1022" s="193"/>
      <c r="F1022" s="193"/>
      <c r="G1022" s="193"/>
      <c r="H1022" s="193"/>
      <c r="I1022" s="193"/>
      <c r="J1022" s="193"/>
      <c r="K1022" s="190"/>
      <c r="L1022" s="193"/>
      <c r="M1022" s="196"/>
      <c r="N1022" s="193"/>
      <c r="O1022" s="193"/>
      <c r="P1022" s="199"/>
    </row>
    <row r="1023" spans="1:16">
      <c r="A1023" s="42" t="s">
        <v>91</v>
      </c>
      <c r="B1023" s="42"/>
      <c r="C1023" s="44"/>
      <c r="D1023" s="44"/>
      <c r="E1023" s="44"/>
      <c r="F1023" s="44"/>
      <c r="G1023" s="44"/>
      <c r="H1023" s="44"/>
      <c r="I1023" s="44"/>
      <c r="J1023" s="44"/>
      <c r="K1023" s="43"/>
      <c r="L1023" s="44"/>
      <c r="M1023" s="42"/>
      <c r="N1023" s="44"/>
      <c r="O1023" s="44"/>
      <c r="P1023" s="44"/>
    </row>
    <row r="1024" spans="1:16">
      <c r="A1024" s="42" t="s">
        <v>92</v>
      </c>
      <c r="B1024" s="42">
        <f>ต.แม่สำ!B512</f>
        <v>1</v>
      </c>
      <c r="C1024" s="42">
        <f>ต.แม่สำ!C512</f>
        <v>1</v>
      </c>
      <c r="D1024" s="42">
        <f>ต.แม่สำ!D512</f>
        <v>0</v>
      </c>
      <c r="E1024" s="42">
        <f>ต.แม่สำ!E512</f>
        <v>0</v>
      </c>
      <c r="F1024" s="42">
        <f>ต.แม่สำ!F512</f>
        <v>1</v>
      </c>
      <c r="G1024" s="42">
        <f>ต.แม่สำ!G512</f>
        <v>0</v>
      </c>
      <c r="H1024" s="42">
        <f>ต.แม่สำ!H512</f>
        <v>0</v>
      </c>
      <c r="I1024" s="42">
        <f>ต.แม่สำ!I512</f>
        <v>0</v>
      </c>
      <c r="J1024" s="42">
        <f>ต.แม่สำ!J512</f>
        <v>0</v>
      </c>
      <c r="K1024" s="42">
        <f>ต.แม่สำ!K512</f>
        <v>1</v>
      </c>
      <c r="L1024" s="42">
        <f>ต.แม่สำ!L512</f>
        <v>0</v>
      </c>
      <c r="M1024" s="42">
        <f>ต.แม่สำ!M512</f>
        <v>0</v>
      </c>
      <c r="N1024" s="42">
        <f>ต.แม่สำ!N512</f>
        <v>0</v>
      </c>
      <c r="O1024" s="42" t="e">
        <f>ต.แม่สำ!O512</f>
        <v>#DIV/0!</v>
      </c>
      <c r="P1024" s="42">
        <f>ต.แม่สำ!P512</f>
        <v>0</v>
      </c>
    </row>
    <row r="1025" spans="1:16">
      <c r="A1025" s="42" t="s">
        <v>93</v>
      </c>
      <c r="B1025" s="42">
        <v>0</v>
      </c>
      <c r="C1025" s="42">
        <f>ต.ป่างิ้ว!C168</f>
        <v>0</v>
      </c>
      <c r="D1025" s="42">
        <f>ต.ป่างิ้ว!D168</f>
        <v>0</v>
      </c>
      <c r="E1025" s="42">
        <f>ต.ป่างิ้ว!E168</f>
        <v>0</v>
      </c>
      <c r="F1025" s="42">
        <f>ต.ป่างิ้ว!F168</f>
        <v>0</v>
      </c>
      <c r="G1025" s="42">
        <v>0</v>
      </c>
      <c r="H1025" s="42">
        <f>ต.ป่างิ้ว!H168</f>
        <v>0</v>
      </c>
      <c r="I1025" s="42">
        <f>ต.ป่างิ้ว!I168</f>
        <v>0</v>
      </c>
      <c r="J1025" s="42">
        <v>0</v>
      </c>
      <c r="K1025" s="43">
        <v>0</v>
      </c>
      <c r="L1025" s="42">
        <f>ต.ป่างิ้ว!L168</f>
        <v>0</v>
      </c>
      <c r="M1025" s="42">
        <f>ต.ป่างิ้ว!M168</f>
        <v>0</v>
      </c>
      <c r="N1025" s="42">
        <f>ต.ป่างิ้ว!N168</f>
        <v>0</v>
      </c>
      <c r="O1025" s="42">
        <f>ต.ป่างิ้ว!O168</f>
        <v>0</v>
      </c>
      <c r="P1025" s="42">
        <f>ต.ป่างิ้ว!P168</f>
        <v>0</v>
      </c>
    </row>
    <row r="1026" spans="1:16">
      <c r="A1026" s="42" t="s">
        <v>94</v>
      </c>
      <c r="B1026" s="42"/>
      <c r="C1026" s="44"/>
      <c r="D1026" s="44"/>
      <c r="E1026" s="44"/>
      <c r="F1026" s="44"/>
      <c r="G1026" s="44"/>
      <c r="H1026" s="44"/>
      <c r="I1026" s="44"/>
      <c r="J1026" s="44"/>
      <c r="K1026" s="43"/>
      <c r="L1026" s="44"/>
      <c r="M1026" s="42"/>
      <c r="N1026" s="42"/>
      <c r="O1026" s="42"/>
      <c r="P1026" s="42"/>
    </row>
    <row r="1027" spans="1:16">
      <c r="A1027" s="42" t="s">
        <v>95</v>
      </c>
      <c r="B1027" s="42"/>
      <c r="C1027" s="44"/>
      <c r="D1027" s="44"/>
      <c r="E1027" s="44"/>
      <c r="F1027" s="44"/>
      <c r="G1027" s="44"/>
      <c r="H1027" s="44"/>
      <c r="I1027" s="44"/>
      <c r="J1027" s="44"/>
      <c r="K1027" s="43"/>
      <c r="L1027" s="44"/>
      <c r="M1027" s="42"/>
      <c r="N1027" s="42"/>
      <c r="O1027" s="42"/>
      <c r="P1027" s="42"/>
    </row>
    <row r="1028" spans="1:16">
      <c r="A1028" s="42" t="s">
        <v>96</v>
      </c>
      <c r="B1028" s="42"/>
      <c r="C1028" s="44"/>
      <c r="D1028" s="44"/>
      <c r="E1028" s="44"/>
      <c r="F1028" s="44"/>
      <c r="G1028" s="44"/>
      <c r="H1028" s="44"/>
      <c r="I1028" s="44"/>
      <c r="J1028" s="44"/>
      <c r="K1028" s="43"/>
      <c r="L1028" s="44"/>
      <c r="M1028" s="42"/>
      <c r="N1028" s="42"/>
      <c r="O1028" s="42"/>
      <c r="P1028" s="42"/>
    </row>
    <row r="1029" spans="1:16">
      <c r="A1029" s="42" t="s">
        <v>97</v>
      </c>
      <c r="B1029" s="42"/>
      <c r="C1029" s="44"/>
      <c r="D1029" s="44"/>
      <c r="E1029" s="44"/>
      <c r="F1029" s="44"/>
      <c r="G1029" s="44"/>
      <c r="H1029" s="44"/>
      <c r="I1029" s="44"/>
      <c r="J1029" s="44"/>
      <c r="K1029" s="43"/>
      <c r="L1029" s="44"/>
      <c r="M1029" s="42"/>
      <c r="N1029" s="42"/>
      <c r="O1029" s="42"/>
      <c r="P1029" s="42"/>
    </row>
    <row r="1030" spans="1:16">
      <c r="A1030" s="42" t="s">
        <v>98</v>
      </c>
      <c r="B1030" s="42"/>
      <c r="C1030" s="44"/>
      <c r="D1030" s="44"/>
      <c r="E1030" s="44"/>
      <c r="F1030" s="44"/>
      <c r="G1030" s="44"/>
      <c r="H1030" s="44"/>
      <c r="I1030" s="44"/>
      <c r="J1030" s="44"/>
      <c r="K1030" s="43"/>
      <c r="L1030" s="44"/>
      <c r="M1030" s="42"/>
      <c r="N1030" s="42"/>
      <c r="O1030" s="42"/>
      <c r="P1030" s="42"/>
    </row>
    <row r="1031" spans="1:16">
      <c r="A1031" s="42" t="s">
        <v>99</v>
      </c>
      <c r="B1031" s="42">
        <f>ต.ศรีสัชฯ!B209</f>
        <v>0</v>
      </c>
      <c r="C1031" s="42">
        <f>ต.ศรีสัชฯ!C209</f>
        <v>0</v>
      </c>
      <c r="D1031" s="42">
        <f>ต.ศรีสัชฯ!D209</f>
        <v>0</v>
      </c>
      <c r="E1031" s="42">
        <f>ต.ศรีสัชฯ!E209</f>
        <v>0</v>
      </c>
      <c r="F1031" s="42">
        <f>ต.ศรีสัชฯ!F209</f>
        <v>0</v>
      </c>
      <c r="G1031" s="42">
        <f>ต.ศรีสัชฯ!G209</f>
        <v>0</v>
      </c>
      <c r="H1031" s="42">
        <f>ต.ศรีสัชฯ!H209</f>
        <v>0</v>
      </c>
      <c r="I1031" s="42">
        <f>ต.ศรีสัชฯ!I209</f>
        <v>0</v>
      </c>
      <c r="J1031" s="42">
        <f>ต.ศรีสัชฯ!J209</f>
        <v>0</v>
      </c>
      <c r="K1031" s="42">
        <f>ต.ศรีสัชฯ!K209</f>
        <v>0</v>
      </c>
      <c r="L1031" s="42">
        <f>ต.ศรีสัชฯ!L209</f>
        <v>0</v>
      </c>
      <c r="M1031" s="42">
        <f>ต.ศรีสัชฯ!M209</f>
        <v>0</v>
      </c>
      <c r="N1031" s="42">
        <f>ต.ศรีสัชฯ!N209</f>
        <v>0</v>
      </c>
      <c r="O1031" s="42">
        <f>ต.ศรีสัชฯ!O209</f>
        <v>0</v>
      </c>
      <c r="P1031" s="42">
        <f>ต.ศรีสัชฯ!P209</f>
        <v>0</v>
      </c>
    </row>
    <row r="1032" spans="1:16">
      <c r="A1032" s="42" t="s">
        <v>100</v>
      </c>
      <c r="B1032" s="47"/>
      <c r="C1032" s="47"/>
      <c r="D1032" s="47"/>
      <c r="E1032" s="47"/>
      <c r="F1032" s="47"/>
      <c r="G1032" s="47"/>
      <c r="H1032" s="47"/>
      <c r="I1032" s="47"/>
      <c r="J1032" s="47"/>
      <c r="K1032" s="48"/>
      <c r="L1032" s="47"/>
      <c r="M1032" s="47"/>
      <c r="N1032" s="47"/>
      <c r="O1032" s="47"/>
      <c r="P1032" s="47"/>
    </row>
    <row r="1033" spans="1:16">
      <c r="A1033" s="42" t="s">
        <v>101</v>
      </c>
      <c r="B1033" s="42">
        <f>ต.สารจิตร!B482</f>
        <v>1</v>
      </c>
      <c r="C1033" s="42">
        <f>ต.สารจิตร!C482</f>
        <v>1</v>
      </c>
      <c r="D1033" s="42">
        <f>ต.สารจิตร!D482</f>
        <v>0</v>
      </c>
      <c r="E1033" s="42">
        <f>ต.สารจิตร!E482</f>
        <v>0</v>
      </c>
      <c r="F1033" s="42">
        <f>ต.สารจิตร!F482</f>
        <v>1</v>
      </c>
      <c r="G1033" s="42">
        <f>ต.สารจิตร!G482</f>
        <v>0</v>
      </c>
      <c r="H1033" s="42">
        <f>ต.สารจิตร!H482</f>
        <v>0</v>
      </c>
      <c r="I1033" s="42">
        <f>ต.สารจิตร!I482</f>
        <v>0</v>
      </c>
      <c r="J1033" s="42">
        <f>ต.สารจิตร!J482</f>
        <v>0</v>
      </c>
      <c r="K1033" s="42">
        <f>ต.สารจิตร!K482</f>
        <v>1</v>
      </c>
      <c r="L1033" s="42">
        <f>ต.สารจิตร!L482</f>
        <v>0</v>
      </c>
      <c r="M1033" s="42" t="str">
        <f>ต.สารจิตร!M482</f>
        <v>ผลสด</v>
      </c>
      <c r="N1033" s="42">
        <f>ต.สารจิตร!N482</f>
        <v>0</v>
      </c>
      <c r="O1033" s="42" t="e">
        <f>ต.สารจิตร!O482</f>
        <v>#DIV/0!</v>
      </c>
      <c r="P1033" s="42">
        <f>ต.สารจิตร!P482</f>
        <v>0</v>
      </c>
    </row>
    <row r="1034" spans="1:16">
      <c r="A1034" s="50" t="s">
        <v>23</v>
      </c>
      <c r="B1034" s="51">
        <f t="shared" ref="B1034:L1034" si="48">SUM(B1023:B1033)</f>
        <v>2</v>
      </c>
      <c r="C1034" s="52">
        <f t="shared" si="48"/>
        <v>2</v>
      </c>
      <c r="D1034" s="52">
        <f t="shared" si="48"/>
        <v>0</v>
      </c>
      <c r="E1034" s="52">
        <f t="shared" si="48"/>
        <v>0</v>
      </c>
      <c r="F1034" s="52">
        <f t="shared" si="48"/>
        <v>2</v>
      </c>
      <c r="G1034" s="52">
        <f t="shared" si="48"/>
        <v>0</v>
      </c>
      <c r="H1034" s="52">
        <f t="shared" si="48"/>
        <v>0</v>
      </c>
      <c r="I1034" s="52">
        <f t="shared" si="48"/>
        <v>0</v>
      </c>
      <c r="J1034" s="52">
        <f t="shared" si="48"/>
        <v>0</v>
      </c>
      <c r="K1034" s="53">
        <f t="shared" si="48"/>
        <v>2</v>
      </c>
      <c r="L1034" s="52">
        <f t="shared" si="48"/>
        <v>0</v>
      </c>
      <c r="M1034" s="51" t="s">
        <v>82</v>
      </c>
      <c r="N1034" s="52">
        <f>SUM(N1023:N1033)</f>
        <v>0</v>
      </c>
      <c r="O1034" s="52" t="e">
        <f>SUM(O1023:O1033)</f>
        <v>#DIV/0!</v>
      </c>
      <c r="P1034" s="52">
        <f>SUM(P1023:P1033)</f>
        <v>0</v>
      </c>
    </row>
    <row r="1035" spans="1:16">
      <c r="A1035" s="39"/>
      <c r="B1035" s="39"/>
      <c r="C1035" s="39"/>
      <c r="D1035" s="39"/>
      <c r="E1035" s="39"/>
      <c r="F1035" s="39"/>
      <c r="G1035" s="39"/>
      <c r="H1035" s="39"/>
      <c r="I1035" s="39"/>
      <c r="J1035" s="39"/>
      <c r="K1035" s="41"/>
      <c r="L1035" s="39"/>
      <c r="M1035" s="39"/>
      <c r="N1035" s="39"/>
      <c r="O1035" s="39"/>
      <c r="P1035" s="39"/>
    </row>
    <row r="1036" spans="1:16">
      <c r="A1036" s="39"/>
      <c r="B1036" s="39"/>
      <c r="C1036" s="39"/>
      <c r="D1036" s="39"/>
      <c r="E1036" s="39"/>
      <c r="F1036" s="39"/>
      <c r="G1036" s="39"/>
      <c r="H1036" s="39"/>
      <c r="I1036" s="39"/>
      <c r="J1036" s="39"/>
      <c r="K1036" s="41"/>
      <c r="L1036" s="39"/>
      <c r="M1036" s="39"/>
      <c r="N1036" s="39"/>
      <c r="O1036" s="39"/>
      <c r="P1036" s="39"/>
    </row>
    <row r="1037" spans="1:16">
      <c r="A1037" s="161" t="s">
        <v>118</v>
      </c>
      <c r="B1037" s="161"/>
      <c r="C1037" s="161"/>
      <c r="D1037" s="161"/>
      <c r="E1037" s="161"/>
      <c r="F1037" s="161"/>
      <c r="G1037" s="161"/>
      <c r="H1037" s="161"/>
      <c r="I1037" s="161"/>
      <c r="J1037" s="161"/>
      <c r="K1037" s="161"/>
      <c r="L1037" s="161"/>
      <c r="M1037" s="161"/>
      <c r="N1037" s="161"/>
      <c r="O1037" s="161"/>
      <c r="P1037" s="161"/>
    </row>
    <row r="1038" spans="1:16">
      <c r="A1038" s="161" t="s">
        <v>133</v>
      </c>
      <c r="B1038" s="161"/>
      <c r="C1038" s="161"/>
      <c r="D1038" s="161"/>
      <c r="E1038" s="161"/>
      <c r="F1038" s="161"/>
      <c r="G1038" s="161"/>
      <c r="H1038" s="161"/>
      <c r="I1038" s="161"/>
      <c r="J1038" s="161"/>
      <c r="K1038" s="161"/>
      <c r="L1038" s="161"/>
      <c r="M1038" s="161"/>
      <c r="N1038" s="161"/>
      <c r="O1038" s="161"/>
      <c r="P1038" s="161"/>
    </row>
    <row r="1039" spans="1:16">
      <c r="A1039" s="161" t="s">
        <v>90</v>
      </c>
      <c r="B1039" s="161"/>
      <c r="C1039" s="161"/>
      <c r="D1039" s="161"/>
      <c r="E1039" s="161"/>
      <c r="F1039" s="161"/>
      <c r="G1039" s="161"/>
      <c r="H1039" s="161"/>
      <c r="I1039" s="161"/>
      <c r="J1039" s="161"/>
      <c r="K1039" s="161"/>
      <c r="L1039" s="161"/>
      <c r="M1039" s="161"/>
      <c r="N1039" s="161"/>
      <c r="O1039" s="161"/>
      <c r="P1039" s="161"/>
    </row>
    <row r="1040" spans="1:16">
      <c r="A1040" s="39"/>
      <c r="B1040" s="39"/>
      <c r="C1040" s="39"/>
      <c r="D1040" s="39"/>
      <c r="E1040" s="39"/>
      <c r="F1040" s="39"/>
      <c r="G1040" s="39"/>
      <c r="H1040" s="39"/>
      <c r="I1040" s="39"/>
      <c r="J1040" s="39"/>
      <c r="K1040" s="41"/>
      <c r="L1040" s="39"/>
      <c r="M1040" s="39"/>
      <c r="N1040" s="39"/>
      <c r="O1040" s="39"/>
      <c r="P1040" s="39"/>
    </row>
    <row r="1041" spans="1:16">
      <c r="A1041" s="183" t="s">
        <v>128</v>
      </c>
      <c r="B1041" s="184" t="s">
        <v>20</v>
      </c>
      <c r="C1041" s="185" t="s">
        <v>40</v>
      </c>
      <c r="D1041" s="186"/>
      <c r="E1041" s="186"/>
      <c r="F1041" s="187"/>
      <c r="G1041" s="185" t="s">
        <v>41</v>
      </c>
      <c r="H1041" s="186"/>
      <c r="I1041" s="186"/>
      <c r="J1041" s="187"/>
      <c r="K1041" s="188" t="s">
        <v>42</v>
      </c>
      <c r="L1041" s="191" t="s">
        <v>43</v>
      </c>
      <c r="M1041" s="194" t="s">
        <v>44</v>
      </c>
      <c r="N1041" s="191" t="s">
        <v>45</v>
      </c>
      <c r="O1041" s="191" t="s">
        <v>46</v>
      </c>
      <c r="P1041" s="197" t="s">
        <v>21</v>
      </c>
    </row>
    <row r="1042" spans="1:16">
      <c r="A1042" s="183"/>
      <c r="B1042" s="184"/>
      <c r="C1042" s="191" t="s">
        <v>47</v>
      </c>
      <c r="D1042" s="191" t="s">
        <v>48</v>
      </c>
      <c r="E1042" s="191" t="s">
        <v>49</v>
      </c>
      <c r="F1042" s="191" t="s">
        <v>50</v>
      </c>
      <c r="G1042" s="191" t="s">
        <v>51</v>
      </c>
      <c r="H1042" s="191" t="s">
        <v>52</v>
      </c>
      <c r="I1042" s="191" t="s">
        <v>49</v>
      </c>
      <c r="J1042" s="191" t="s">
        <v>53</v>
      </c>
      <c r="K1042" s="189"/>
      <c r="L1042" s="192"/>
      <c r="M1042" s="195"/>
      <c r="N1042" s="192"/>
      <c r="O1042" s="192"/>
      <c r="P1042" s="198"/>
    </row>
    <row r="1043" spans="1:16">
      <c r="A1043" s="183"/>
      <c r="B1043" s="184"/>
      <c r="C1043" s="192"/>
      <c r="D1043" s="192"/>
      <c r="E1043" s="192"/>
      <c r="F1043" s="192"/>
      <c r="G1043" s="192"/>
      <c r="H1043" s="192"/>
      <c r="I1043" s="192"/>
      <c r="J1043" s="192"/>
      <c r="K1043" s="189"/>
      <c r="L1043" s="192"/>
      <c r="M1043" s="195"/>
      <c r="N1043" s="192"/>
      <c r="O1043" s="192"/>
      <c r="P1043" s="198"/>
    </row>
    <row r="1044" spans="1:16">
      <c r="A1044" s="183"/>
      <c r="B1044" s="184"/>
      <c r="C1044" s="193"/>
      <c r="D1044" s="193"/>
      <c r="E1044" s="193"/>
      <c r="F1044" s="193"/>
      <c r="G1044" s="193"/>
      <c r="H1044" s="193"/>
      <c r="I1044" s="193"/>
      <c r="J1044" s="193"/>
      <c r="K1044" s="190"/>
      <c r="L1044" s="193"/>
      <c r="M1044" s="196"/>
      <c r="N1044" s="193"/>
      <c r="O1044" s="193"/>
      <c r="P1044" s="199"/>
    </row>
    <row r="1045" spans="1:16">
      <c r="A1045" s="42" t="s">
        <v>91</v>
      </c>
      <c r="B1045" s="42"/>
      <c r="C1045" s="44"/>
      <c r="D1045" s="44"/>
      <c r="E1045" s="44"/>
      <c r="F1045" s="44"/>
      <c r="G1045" s="44"/>
      <c r="H1045" s="44"/>
      <c r="I1045" s="44"/>
      <c r="J1045" s="44"/>
      <c r="K1045" s="43"/>
      <c r="L1045" s="44"/>
      <c r="M1045" s="42"/>
      <c r="N1045" s="44"/>
      <c r="O1045" s="44"/>
      <c r="P1045" s="44"/>
    </row>
    <row r="1046" spans="1:16">
      <c r="A1046" s="42" t="s">
        <v>92</v>
      </c>
      <c r="B1046" s="42"/>
      <c r="C1046" s="44"/>
      <c r="D1046" s="44"/>
      <c r="E1046" s="44"/>
      <c r="F1046" s="44"/>
      <c r="G1046" s="44"/>
      <c r="H1046" s="44"/>
      <c r="I1046" s="44"/>
      <c r="J1046" s="44"/>
      <c r="K1046" s="43"/>
      <c r="L1046" s="44"/>
      <c r="M1046" s="42"/>
      <c r="N1046" s="42"/>
      <c r="O1046" s="42"/>
      <c r="P1046" s="42"/>
    </row>
    <row r="1047" spans="1:16">
      <c r="A1047" s="42" t="s">
        <v>93</v>
      </c>
      <c r="B1047" s="42">
        <v>0</v>
      </c>
      <c r="C1047" s="42">
        <f>ต.ป่างิ้ว!C190</f>
        <v>0</v>
      </c>
      <c r="D1047" s="42">
        <f>ต.ป่างิ้ว!D190</f>
        <v>0</v>
      </c>
      <c r="E1047" s="42">
        <f>ต.ป่างิ้ว!E190</f>
        <v>0</v>
      </c>
      <c r="F1047" s="42">
        <f>ต.ป่างิ้ว!F190</f>
        <v>0</v>
      </c>
      <c r="G1047" s="42">
        <v>0</v>
      </c>
      <c r="H1047" s="42">
        <f>ต.ป่างิ้ว!H190</f>
        <v>0</v>
      </c>
      <c r="I1047" s="42">
        <f>ต.ป่างิ้ว!I190</f>
        <v>0</v>
      </c>
      <c r="J1047" s="42">
        <v>0</v>
      </c>
      <c r="K1047" s="43">
        <v>0</v>
      </c>
      <c r="L1047" s="42">
        <f>ต.ป่างิ้ว!L190</f>
        <v>0</v>
      </c>
      <c r="M1047" s="42">
        <f>ต.ป่างิ้ว!M190</f>
        <v>0</v>
      </c>
      <c r="N1047" s="42">
        <f>ต.ป่างิ้ว!N190</f>
        <v>0</v>
      </c>
      <c r="O1047" s="42">
        <f>ต.ป่างิ้ว!O190</f>
        <v>0</v>
      </c>
      <c r="P1047" s="42">
        <f>ต.ป่างิ้ว!P190</f>
        <v>0</v>
      </c>
    </row>
    <row r="1048" spans="1:16">
      <c r="A1048" s="42" t="s">
        <v>94</v>
      </c>
      <c r="B1048" s="42"/>
      <c r="C1048" s="44"/>
      <c r="D1048" s="44"/>
      <c r="E1048" s="44"/>
      <c r="F1048" s="44"/>
      <c r="G1048" s="44"/>
      <c r="H1048" s="44"/>
      <c r="I1048" s="44"/>
      <c r="J1048" s="44"/>
      <c r="K1048" s="43"/>
      <c r="L1048" s="44"/>
      <c r="M1048" s="42"/>
      <c r="N1048" s="42"/>
      <c r="O1048" s="42"/>
      <c r="P1048" s="42"/>
    </row>
    <row r="1049" spans="1:16">
      <c r="A1049" s="42" t="s">
        <v>95</v>
      </c>
      <c r="B1049" s="42"/>
      <c r="C1049" s="44"/>
      <c r="D1049" s="44"/>
      <c r="E1049" s="44"/>
      <c r="F1049" s="44"/>
      <c r="G1049" s="44"/>
      <c r="H1049" s="44"/>
      <c r="I1049" s="44"/>
      <c r="J1049" s="44"/>
      <c r="K1049" s="43"/>
      <c r="L1049" s="44"/>
      <c r="M1049" s="42"/>
      <c r="N1049" s="42"/>
      <c r="O1049" s="42"/>
      <c r="P1049" s="42"/>
    </row>
    <row r="1050" spans="1:16">
      <c r="A1050" s="42" t="s">
        <v>96</v>
      </c>
      <c r="B1050" s="42"/>
      <c r="C1050" s="44"/>
      <c r="D1050" s="44"/>
      <c r="E1050" s="44"/>
      <c r="F1050" s="44"/>
      <c r="G1050" s="44"/>
      <c r="H1050" s="44"/>
      <c r="I1050" s="44"/>
      <c r="J1050" s="44"/>
      <c r="K1050" s="43"/>
      <c r="L1050" s="44"/>
      <c r="M1050" s="42"/>
      <c r="N1050" s="42"/>
      <c r="O1050" s="42"/>
      <c r="P1050" s="42"/>
    </row>
    <row r="1051" spans="1:16">
      <c r="A1051" s="42" t="s">
        <v>97</v>
      </c>
      <c r="B1051" s="42"/>
      <c r="C1051" s="44"/>
      <c r="D1051" s="44"/>
      <c r="E1051" s="44"/>
      <c r="F1051" s="44"/>
      <c r="G1051" s="44"/>
      <c r="H1051" s="44"/>
      <c r="I1051" s="44"/>
      <c r="J1051" s="44"/>
      <c r="K1051" s="43"/>
      <c r="L1051" s="44"/>
      <c r="M1051" s="42"/>
      <c r="N1051" s="42"/>
      <c r="O1051" s="42"/>
      <c r="P1051" s="42"/>
    </row>
    <row r="1052" spans="1:16">
      <c r="A1052" s="42" t="s">
        <v>98</v>
      </c>
      <c r="B1052" s="42"/>
      <c r="C1052" s="44"/>
      <c r="D1052" s="44"/>
      <c r="E1052" s="44"/>
      <c r="F1052" s="44"/>
      <c r="G1052" s="44"/>
      <c r="H1052" s="44"/>
      <c r="I1052" s="44"/>
      <c r="J1052" s="44"/>
      <c r="K1052" s="43"/>
      <c r="L1052" s="44"/>
      <c r="M1052" s="42"/>
      <c r="N1052" s="42"/>
      <c r="O1052" s="42"/>
      <c r="P1052" s="42"/>
    </row>
    <row r="1053" spans="1:16">
      <c r="A1053" s="42" t="s">
        <v>99</v>
      </c>
      <c r="B1053" s="42">
        <f>ต.ศรีสัชฯ!B231</f>
        <v>0</v>
      </c>
      <c r="C1053" s="42">
        <f>ต.ศรีสัชฯ!C231</f>
        <v>0</v>
      </c>
      <c r="D1053" s="42">
        <f>ต.ศรีสัชฯ!D231</f>
        <v>0</v>
      </c>
      <c r="E1053" s="42">
        <f>ต.ศรีสัชฯ!E231</f>
        <v>0</v>
      </c>
      <c r="F1053" s="42">
        <f>ต.ศรีสัชฯ!F231</f>
        <v>0</v>
      </c>
      <c r="G1053" s="42">
        <f>ต.ศรีสัชฯ!G231</f>
        <v>0</v>
      </c>
      <c r="H1053" s="42">
        <f>ต.ศรีสัชฯ!H231</f>
        <v>0</v>
      </c>
      <c r="I1053" s="42">
        <f>ต.ศรีสัชฯ!I231</f>
        <v>0</v>
      </c>
      <c r="J1053" s="42">
        <f>ต.ศรีสัชฯ!J231</f>
        <v>0</v>
      </c>
      <c r="K1053" s="42">
        <f>ต.ศรีสัชฯ!K231</f>
        <v>0</v>
      </c>
      <c r="L1053" s="42">
        <f>ต.ศรีสัชฯ!L231</f>
        <v>0</v>
      </c>
      <c r="M1053" s="42">
        <f>ต.ศรีสัชฯ!M231</f>
        <v>0</v>
      </c>
      <c r="N1053" s="42">
        <f>ต.ศรีสัชฯ!N231</f>
        <v>0</v>
      </c>
      <c r="O1053" s="42">
        <f>ต.ศรีสัชฯ!O231</f>
        <v>0</v>
      </c>
      <c r="P1053" s="42">
        <f>ต.ศรีสัชฯ!P231</f>
        <v>0</v>
      </c>
    </row>
    <row r="1054" spans="1:16">
      <c r="A1054" s="42" t="s">
        <v>100</v>
      </c>
      <c r="B1054" s="47"/>
      <c r="C1054" s="47"/>
      <c r="D1054" s="47"/>
      <c r="E1054" s="47"/>
      <c r="F1054" s="47"/>
      <c r="G1054" s="47"/>
      <c r="H1054" s="47"/>
      <c r="I1054" s="47"/>
      <c r="J1054" s="47"/>
      <c r="K1054" s="48"/>
      <c r="L1054" s="47"/>
      <c r="M1054" s="47"/>
      <c r="N1054" s="47"/>
      <c r="O1054" s="47"/>
      <c r="P1054" s="47"/>
    </row>
    <row r="1055" spans="1:16">
      <c r="A1055" s="42" t="s">
        <v>101</v>
      </c>
      <c r="B1055" s="42">
        <f>ต.สารจิตร!B356</f>
        <v>1</v>
      </c>
      <c r="C1055" s="42">
        <f>ต.สารจิตร!C356</f>
        <v>1</v>
      </c>
      <c r="D1055" s="42">
        <f>ต.สารจิตร!D356</f>
        <v>0</v>
      </c>
      <c r="E1055" s="42">
        <f>ต.สารจิตร!E356</f>
        <v>0</v>
      </c>
      <c r="F1055" s="42">
        <f>ต.สารจิตร!F356</f>
        <v>1</v>
      </c>
      <c r="G1055" s="42">
        <f>ต.สารจิตร!G356</f>
        <v>0</v>
      </c>
      <c r="H1055" s="42">
        <f>ต.สารจิตร!H356</f>
        <v>0</v>
      </c>
      <c r="I1055" s="42">
        <f>ต.สารจิตร!I356</f>
        <v>0</v>
      </c>
      <c r="J1055" s="42">
        <f>ต.สารจิตร!J356</f>
        <v>0</v>
      </c>
      <c r="K1055" s="42">
        <f>ต.สารจิตร!K356</f>
        <v>1</v>
      </c>
      <c r="L1055" s="42">
        <f>ต.สารจิตร!L356</f>
        <v>0</v>
      </c>
      <c r="M1055" s="42" t="str">
        <f>ต.สารจิตร!M356</f>
        <v>ผลสด</v>
      </c>
      <c r="N1055" s="42">
        <f>ต.สารจิตร!N356</f>
        <v>0</v>
      </c>
      <c r="O1055" s="42" t="e">
        <f>ต.สารจิตร!O356</f>
        <v>#DIV/0!</v>
      </c>
      <c r="P1055" s="42">
        <f>ต.สารจิตร!P356</f>
        <v>0</v>
      </c>
    </row>
    <row r="1056" spans="1:16">
      <c r="A1056" s="50" t="s">
        <v>23</v>
      </c>
      <c r="B1056" s="51">
        <f t="shared" ref="B1056:L1056" si="49">SUM(B1047:B1055)</f>
        <v>1</v>
      </c>
      <c r="C1056" s="52">
        <f t="shared" si="49"/>
        <v>1</v>
      </c>
      <c r="D1056" s="52">
        <f t="shared" si="49"/>
        <v>0</v>
      </c>
      <c r="E1056" s="52">
        <f t="shared" si="49"/>
        <v>0</v>
      </c>
      <c r="F1056" s="52">
        <f t="shared" si="49"/>
        <v>1</v>
      </c>
      <c r="G1056" s="52">
        <f t="shared" si="49"/>
        <v>0</v>
      </c>
      <c r="H1056" s="52">
        <f t="shared" si="49"/>
        <v>0</v>
      </c>
      <c r="I1056" s="52">
        <f t="shared" si="49"/>
        <v>0</v>
      </c>
      <c r="J1056" s="52">
        <f t="shared" si="49"/>
        <v>0</v>
      </c>
      <c r="K1056" s="53">
        <f t="shared" si="49"/>
        <v>1</v>
      </c>
      <c r="L1056" s="52">
        <f t="shared" si="49"/>
        <v>0</v>
      </c>
      <c r="M1056" s="51" t="s">
        <v>82</v>
      </c>
      <c r="N1056" s="52">
        <f t="shared" ref="N1056:P1056" si="50">SUM(N1047:N1055)</f>
        <v>0</v>
      </c>
      <c r="O1056" s="52" t="e">
        <f t="shared" si="50"/>
        <v>#DIV/0!</v>
      </c>
      <c r="P1056" s="52">
        <f t="shared" si="50"/>
        <v>0</v>
      </c>
    </row>
    <row r="1057" spans="1:16">
      <c r="A1057" s="39"/>
      <c r="B1057" s="39"/>
      <c r="C1057" s="39"/>
      <c r="D1057" s="39"/>
      <c r="E1057" s="39"/>
      <c r="F1057" s="39"/>
      <c r="G1057" s="39"/>
      <c r="H1057" s="39"/>
      <c r="I1057" s="39"/>
      <c r="J1057" s="39"/>
      <c r="K1057" s="41"/>
      <c r="L1057" s="39"/>
      <c r="M1057" s="39"/>
      <c r="N1057" s="39"/>
      <c r="O1057" s="39"/>
      <c r="P1057" s="39"/>
    </row>
    <row r="1058" spans="1:16">
      <c r="A1058" s="39"/>
      <c r="B1058" s="39"/>
      <c r="C1058" s="39"/>
      <c r="D1058" s="39"/>
      <c r="E1058" s="39"/>
      <c r="F1058" s="39"/>
      <c r="G1058" s="39"/>
      <c r="H1058" s="39"/>
      <c r="I1058" s="39"/>
      <c r="J1058" s="39"/>
      <c r="K1058" s="41"/>
      <c r="L1058" s="39"/>
      <c r="M1058" s="39"/>
      <c r="N1058" s="39"/>
      <c r="O1058" s="39"/>
      <c r="P1058" s="39"/>
    </row>
    <row r="1059" spans="1:16">
      <c r="A1059" s="161" t="s">
        <v>118</v>
      </c>
      <c r="B1059" s="161"/>
      <c r="C1059" s="161"/>
      <c r="D1059" s="161"/>
      <c r="E1059" s="161"/>
      <c r="F1059" s="161"/>
      <c r="G1059" s="161"/>
      <c r="H1059" s="161"/>
      <c r="I1059" s="161"/>
      <c r="J1059" s="161"/>
      <c r="K1059" s="161"/>
      <c r="L1059" s="161"/>
      <c r="M1059" s="161"/>
      <c r="N1059" s="161"/>
      <c r="O1059" s="161"/>
      <c r="P1059" s="161"/>
    </row>
    <row r="1060" spans="1:16">
      <c r="A1060" s="161" t="s">
        <v>132</v>
      </c>
      <c r="B1060" s="161"/>
      <c r="C1060" s="161"/>
      <c r="D1060" s="161"/>
      <c r="E1060" s="161"/>
      <c r="F1060" s="161"/>
      <c r="G1060" s="161"/>
      <c r="H1060" s="161"/>
      <c r="I1060" s="161"/>
      <c r="J1060" s="161"/>
      <c r="K1060" s="161"/>
      <c r="L1060" s="161"/>
      <c r="M1060" s="161"/>
      <c r="N1060" s="161"/>
      <c r="O1060" s="161"/>
      <c r="P1060" s="161"/>
    </row>
    <row r="1061" spans="1:16">
      <c r="A1061" s="161" t="s">
        <v>90</v>
      </c>
      <c r="B1061" s="161"/>
      <c r="C1061" s="161"/>
      <c r="D1061" s="161"/>
      <c r="E1061" s="161"/>
      <c r="F1061" s="161"/>
      <c r="G1061" s="161"/>
      <c r="H1061" s="161"/>
      <c r="I1061" s="161"/>
      <c r="J1061" s="161"/>
      <c r="K1061" s="161"/>
      <c r="L1061" s="161"/>
      <c r="M1061" s="161"/>
      <c r="N1061" s="161"/>
      <c r="O1061" s="161"/>
      <c r="P1061" s="161"/>
    </row>
    <row r="1062" spans="1:16">
      <c r="A1062" s="39"/>
      <c r="B1062" s="39"/>
      <c r="C1062" s="39"/>
      <c r="D1062" s="39"/>
      <c r="E1062" s="39"/>
      <c r="F1062" s="39"/>
      <c r="G1062" s="39"/>
      <c r="H1062" s="39"/>
      <c r="I1062" s="39"/>
      <c r="J1062" s="39"/>
      <c r="K1062" s="41"/>
      <c r="L1062" s="39"/>
      <c r="M1062" s="39"/>
      <c r="N1062" s="39"/>
      <c r="O1062" s="39"/>
      <c r="P1062" s="39"/>
    </row>
    <row r="1063" spans="1:16">
      <c r="A1063" s="183" t="s">
        <v>131</v>
      </c>
      <c r="B1063" s="184" t="s">
        <v>20</v>
      </c>
      <c r="C1063" s="185" t="s">
        <v>40</v>
      </c>
      <c r="D1063" s="186"/>
      <c r="E1063" s="186"/>
      <c r="F1063" s="187"/>
      <c r="G1063" s="185" t="s">
        <v>41</v>
      </c>
      <c r="H1063" s="186"/>
      <c r="I1063" s="186"/>
      <c r="J1063" s="187"/>
      <c r="K1063" s="188" t="s">
        <v>42</v>
      </c>
      <c r="L1063" s="191" t="s">
        <v>43</v>
      </c>
      <c r="M1063" s="194" t="s">
        <v>44</v>
      </c>
      <c r="N1063" s="191" t="s">
        <v>45</v>
      </c>
      <c r="O1063" s="191" t="s">
        <v>46</v>
      </c>
      <c r="P1063" s="197" t="s">
        <v>21</v>
      </c>
    </row>
    <row r="1064" spans="1:16">
      <c r="A1064" s="183"/>
      <c r="B1064" s="184"/>
      <c r="C1064" s="191" t="s">
        <v>47</v>
      </c>
      <c r="D1064" s="191" t="s">
        <v>48</v>
      </c>
      <c r="E1064" s="191" t="s">
        <v>49</v>
      </c>
      <c r="F1064" s="191" t="s">
        <v>50</v>
      </c>
      <c r="G1064" s="191" t="s">
        <v>51</v>
      </c>
      <c r="H1064" s="191" t="s">
        <v>52</v>
      </c>
      <c r="I1064" s="191" t="s">
        <v>49</v>
      </c>
      <c r="J1064" s="191" t="s">
        <v>53</v>
      </c>
      <c r="K1064" s="189"/>
      <c r="L1064" s="192"/>
      <c r="M1064" s="195"/>
      <c r="N1064" s="192"/>
      <c r="O1064" s="192"/>
      <c r="P1064" s="198"/>
    </row>
    <row r="1065" spans="1:16">
      <c r="A1065" s="183"/>
      <c r="B1065" s="184"/>
      <c r="C1065" s="192"/>
      <c r="D1065" s="192"/>
      <c r="E1065" s="192"/>
      <c r="F1065" s="192"/>
      <c r="G1065" s="192"/>
      <c r="H1065" s="192"/>
      <c r="I1065" s="192"/>
      <c r="J1065" s="192"/>
      <c r="K1065" s="189"/>
      <c r="L1065" s="192"/>
      <c r="M1065" s="195"/>
      <c r="N1065" s="192"/>
      <c r="O1065" s="192"/>
      <c r="P1065" s="198"/>
    </row>
    <row r="1066" spans="1:16">
      <c r="A1066" s="183"/>
      <c r="B1066" s="184"/>
      <c r="C1066" s="193"/>
      <c r="D1066" s="193"/>
      <c r="E1066" s="193"/>
      <c r="F1066" s="193"/>
      <c r="G1066" s="193"/>
      <c r="H1066" s="193"/>
      <c r="I1066" s="193"/>
      <c r="J1066" s="193"/>
      <c r="K1066" s="190"/>
      <c r="L1066" s="193"/>
      <c r="M1066" s="196"/>
      <c r="N1066" s="193"/>
      <c r="O1066" s="193"/>
      <c r="P1066" s="199"/>
    </row>
    <row r="1067" spans="1:16">
      <c r="A1067" s="42" t="s">
        <v>91</v>
      </c>
      <c r="B1067" s="42"/>
      <c r="C1067" s="44"/>
      <c r="D1067" s="44"/>
      <c r="E1067" s="44"/>
      <c r="F1067" s="44"/>
      <c r="G1067" s="44"/>
      <c r="H1067" s="44"/>
      <c r="I1067" s="44"/>
      <c r="J1067" s="44"/>
      <c r="K1067" s="43"/>
      <c r="L1067" s="44"/>
      <c r="M1067" s="42"/>
      <c r="N1067" s="44"/>
      <c r="O1067" s="44"/>
      <c r="P1067" s="44"/>
    </row>
    <row r="1068" spans="1:16">
      <c r="A1068" s="42" t="s">
        <v>92</v>
      </c>
      <c r="B1068" s="42">
        <f>ต.แม่สำ!B638</f>
        <v>2</v>
      </c>
      <c r="C1068" s="42">
        <f>ต.แม่สำ!C638</f>
        <v>3</v>
      </c>
      <c r="D1068" s="42">
        <f>ต.แม่สำ!D638</f>
        <v>0</v>
      </c>
      <c r="E1068" s="42">
        <f>ต.แม่สำ!E638</f>
        <v>0</v>
      </c>
      <c r="F1068" s="42">
        <f>ต.แม่สำ!F638</f>
        <v>3</v>
      </c>
      <c r="G1068" s="42">
        <f>ต.แม่สำ!G638</f>
        <v>0</v>
      </c>
      <c r="H1068" s="42">
        <f>ต.แม่สำ!H638</f>
        <v>0</v>
      </c>
      <c r="I1068" s="42">
        <f>ต.แม่สำ!I638</f>
        <v>0</v>
      </c>
      <c r="J1068" s="42">
        <f>ต.แม่สำ!J638</f>
        <v>0</v>
      </c>
      <c r="K1068" s="42">
        <f>ต.แม่สำ!K638</f>
        <v>3</v>
      </c>
      <c r="L1068" s="42">
        <f>ต.แม่สำ!L638</f>
        <v>0</v>
      </c>
      <c r="M1068" s="42">
        <f>ต.แม่สำ!M638</f>
        <v>0</v>
      </c>
      <c r="N1068" s="42">
        <f>ต.แม่สำ!N638</f>
        <v>0</v>
      </c>
      <c r="O1068" s="42" t="e">
        <f>ต.แม่สำ!O638</f>
        <v>#DIV/0!</v>
      </c>
      <c r="P1068" s="42">
        <f>ต.แม่สำ!P638</f>
        <v>0</v>
      </c>
    </row>
    <row r="1069" spans="1:16">
      <c r="A1069" s="42" t="s">
        <v>93</v>
      </c>
      <c r="B1069" s="42">
        <v>0</v>
      </c>
      <c r="C1069" s="42">
        <f>ต.ป่างิ้ว!C212</f>
        <v>0</v>
      </c>
      <c r="D1069" s="42">
        <f>ต.ป่างิ้ว!D212</f>
        <v>0</v>
      </c>
      <c r="E1069" s="42">
        <f>ต.ป่างิ้ว!E212</f>
        <v>0</v>
      </c>
      <c r="F1069" s="42">
        <f>ต.ป่างิ้ว!F212</f>
        <v>0</v>
      </c>
      <c r="G1069" s="42">
        <v>0</v>
      </c>
      <c r="H1069" s="42">
        <f>ต.ป่างิ้ว!H212</f>
        <v>0</v>
      </c>
      <c r="I1069" s="42">
        <f>ต.ป่างิ้ว!I212</f>
        <v>0</v>
      </c>
      <c r="J1069" s="42">
        <v>0</v>
      </c>
      <c r="K1069" s="43">
        <v>0</v>
      </c>
      <c r="L1069" s="42">
        <f>ต.ป่างิ้ว!L212</f>
        <v>0</v>
      </c>
      <c r="M1069" s="42">
        <f>ต.ป่างิ้ว!M212</f>
        <v>0</v>
      </c>
      <c r="N1069" s="42">
        <f>ต.ป่างิ้ว!N212</f>
        <v>0</v>
      </c>
      <c r="O1069" s="42">
        <f>ต.ป่างิ้ว!O212</f>
        <v>0</v>
      </c>
      <c r="P1069" s="42">
        <f>ต.ป่างิ้ว!P212</f>
        <v>0</v>
      </c>
    </row>
    <row r="1070" spans="1:16">
      <c r="A1070" s="42" t="s">
        <v>94</v>
      </c>
      <c r="B1070" s="42"/>
      <c r="C1070" s="44"/>
      <c r="D1070" s="44"/>
      <c r="E1070" s="44"/>
      <c r="F1070" s="44"/>
      <c r="G1070" s="44"/>
      <c r="H1070" s="44"/>
      <c r="I1070" s="44"/>
      <c r="J1070" s="44"/>
      <c r="K1070" s="43"/>
      <c r="L1070" s="44"/>
      <c r="M1070" s="42"/>
      <c r="N1070" s="42"/>
      <c r="O1070" s="42"/>
      <c r="P1070" s="42"/>
    </row>
    <row r="1071" spans="1:16">
      <c r="A1071" s="42" t="s">
        <v>95</v>
      </c>
      <c r="B1071" s="42"/>
      <c r="C1071" s="44"/>
      <c r="D1071" s="44"/>
      <c r="E1071" s="44"/>
      <c r="F1071" s="44"/>
      <c r="G1071" s="44"/>
      <c r="H1071" s="44"/>
      <c r="I1071" s="44"/>
      <c r="J1071" s="44"/>
      <c r="K1071" s="43"/>
      <c r="L1071" s="44"/>
      <c r="M1071" s="42"/>
      <c r="N1071" s="42"/>
      <c r="O1071" s="42"/>
      <c r="P1071" s="42"/>
    </row>
    <row r="1072" spans="1:16">
      <c r="A1072" s="42" t="s">
        <v>96</v>
      </c>
      <c r="B1072" s="42"/>
      <c r="C1072" s="44"/>
      <c r="D1072" s="44"/>
      <c r="E1072" s="44"/>
      <c r="F1072" s="44"/>
      <c r="G1072" s="44"/>
      <c r="H1072" s="44"/>
      <c r="I1072" s="44"/>
      <c r="J1072" s="44"/>
      <c r="K1072" s="43"/>
      <c r="L1072" s="44"/>
      <c r="M1072" s="42"/>
      <c r="N1072" s="42"/>
      <c r="O1072" s="42"/>
      <c r="P1072" s="42"/>
    </row>
    <row r="1073" spans="1:16">
      <c r="A1073" s="42" t="s">
        <v>97</v>
      </c>
      <c r="B1073" s="42"/>
      <c r="C1073" s="44"/>
      <c r="D1073" s="44"/>
      <c r="E1073" s="44"/>
      <c r="F1073" s="44"/>
      <c r="G1073" s="44"/>
      <c r="H1073" s="44"/>
      <c r="I1073" s="44"/>
      <c r="J1073" s="44"/>
      <c r="K1073" s="43"/>
      <c r="L1073" s="44"/>
      <c r="M1073" s="42"/>
      <c r="N1073" s="42"/>
      <c r="O1073" s="42"/>
      <c r="P1073" s="42"/>
    </row>
    <row r="1074" spans="1:16">
      <c r="A1074" s="42" t="s">
        <v>98</v>
      </c>
      <c r="B1074" s="42"/>
      <c r="C1074" s="44"/>
      <c r="D1074" s="44"/>
      <c r="E1074" s="44"/>
      <c r="F1074" s="44"/>
      <c r="G1074" s="44"/>
      <c r="H1074" s="44"/>
      <c r="I1074" s="44"/>
      <c r="J1074" s="44"/>
      <c r="K1074" s="43"/>
      <c r="L1074" s="44"/>
      <c r="M1074" s="42"/>
      <c r="N1074" s="42"/>
      <c r="O1074" s="42"/>
      <c r="P1074" s="42"/>
    </row>
    <row r="1075" spans="1:16">
      <c r="A1075" s="42" t="s">
        <v>99</v>
      </c>
      <c r="B1075" s="42">
        <f>ต.ศรีสัชฯ!B253</f>
        <v>0</v>
      </c>
      <c r="C1075" s="42">
        <f>ต.ศรีสัชฯ!C253</f>
        <v>0</v>
      </c>
      <c r="D1075" s="42">
        <f>ต.ศรีสัชฯ!D253</f>
        <v>0</v>
      </c>
      <c r="E1075" s="42">
        <f>ต.ศรีสัชฯ!E253</f>
        <v>0</v>
      </c>
      <c r="F1075" s="42">
        <f>ต.ศรีสัชฯ!F253</f>
        <v>0</v>
      </c>
      <c r="G1075" s="42">
        <f>ต.ศรีสัชฯ!G253</f>
        <v>0</v>
      </c>
      <c r="H1075" s="42">
        <f>ต.ศรีสัชฯ!H253</f>
        <v>0</v>
      </c>
      <c r="I1075" s="42">
        <f>ต.ศรีสัชฯ!I253</f>
        <v>0</v>
      </c>
      <c r="J1075" s="42">
        <f>ต.ศรีสัชฯ!J253</f>
        <v>0</v>
      </c>
      <c r="K1075" s="42">
        <f>ต.ศรีสัชฯ!K253</f>
        <v>0</v>
      </c>
      <c r="L1075" s="42">
        <f>ต.ศรีสัชฯ!L253</f>
        <v>0</v>
      </c>
      <c r="M1075" s="42">
        <f>ต.ศรีสัชฯ!M253</f>
        <v>0</v>
      </c>
      <c r="N1075" s="42">
        <f>ต.ศรีสัชฯ!N253</f>
        <v>0</v>
      </c>
      <c r="O1075" s="42">
        <f>ต.ศรีสัชฯ!O253</f>
        <v>0</v>
      </c>
      <c r="P1075" s="42">
        <f>ต.ศรีสัชฯ!P253</f>
        <v>0</v>
      </c>
    </row>
    <row r="1076" spans="1:16">
      <c r="A1076" s="42" t="s">
        <v>100</v>
      </c>
      <c r="B1076" s="47"/>
      <c r="C1076" s="47"/>
      <c r="D1076" s="47"/>
      <c r="E1076" s="47"/>
      <c r="F1076" s="47"/>
      <c r="G1076" s="47"/>
      <c r="H1076" s="47"/>
      <c r="I1076" s="47"/>
      <c r="J1076" s="47"/>
      <c r="K1076" s="48"/>
      <c r="L1076" s="47"/>
      <c r="M1076" s="47"/>
      <c r="N1076" s="47"/>
      <c r="O1076" s="47"/>
      <c r="P1076" s="47"/>
    </row>
    <row r="1077" spans="1:16">
      <c r="A1077" s="42" t="s">
        <v>101</v>
      </c>
      <c r="B1077" s="42">
        <f>ต.สารจิตร!B526</f>
        <v>0</v>
      </c>
      <c r="C1077" s="42">
        <f>ต.สารจิตร!C526</f>
        <v>0</v>
      </c>
      <c r="D1077" s="42">
        <f>ต.สารจิตร!D526</f>
        <v>0</v>
      </c>
      <c r="E1077" s="42">
        <f>ต.สารจิตร!E526</f>
        <v>0</v>
      </c>
      <c r="F1077" s="42">
        <f>ต.สารจิตร!F526</f>
        <v>0</v>
      </c>
      <c r="G1077" s="42">
        <f>ต.สารจิตร!G526</f>
        <v>0</v>
      </c>
      <c r="H1077" s="42">
        <f>ต.สารจิตร!H526</f>
        <v>0</v>
      </c>
      <c r="I1077" s="42">
        <f>ต.สารจิตร!I526</f>
        <v>0</v>
      </c>
      <c r="J1077" s="42">
        <f>ต.สารจิตร!J526</f>
        <v>0</v>
      </c>
      <c r="K1077" s="42">
        <f>ต.สารจิตร!K526</f>
        <v>0</v>
      </c>
      <c r="L1077" s="42">
        <f>ต.สารจิตร!L526</f>
        <v>0</v>
      </c>
      <c r="M1077" s="42">
        <f>ต.สารจิตร!M526</f>
        <v>0</v>
      </c>
      <c r="N1077" s="42">
        <f>ต.สารจิตร!N526</f>
        <v>0</v>
      </c>
      <c r="O1077" s="42">
        <f>ต.สารจิตร!O526</f>
        <v>0</v>
      </c>
      <c r="P1077" s="42">
        <f>ต.สารจิตร!P526</f>
        <v>0</v>
      </c>
    </row>
    <row r="1078" spans="1:16">
      <c r="A1078" s="50" t="s">
        <v>23</v>
      </c>
      <c r="B1078" s="51">
        <f t="shared" ref="B1078:L1078" si="51">SUM(B1067:B1077)</f>
        <v>2</v>
      </c>
      <c r="C1078" s="52">
        <f t="shared" si="51"/>
        <v>3</v>
      </c>
      <c r="D1078" s="52">
        <f t="shared" si="51"/>
        <v>0</v>
      </c>
      <c r="E1078" s="52">
        <f t="shared" si="51"/>
        <v>0</v>
      </c>
      <c r="F1078" s="52">
        <f t="shared" si="51"/>
        <v>3</v>
      </c>
      <c r="G1078" s="52">
        <f t="shared" si="51"/>
        <v>0</v>
      </c>
      <c r="H1078" s="52">
        <f t="shared" si="51"/>
        <v>0</v>
      </c>
      <c r="I1078" s="52">
        <f t="shared" si="51"/>
        <v>0</v>
      </c>
      <c r="J1078" s="52">
        <f t="shared" si="51"/>
        <v>0</v>
      </c>
      <c r="K1078" s="53">
        <f t="shared" si="51"/>
        <v>3</v>
      </c>
      <c r="L1078" s="52">
        <f t="shared" si="51"/>
        <v>0</v>
      </c>
      <c r="M1078" s="51" t="s">
        <v>82</v>
      </c>
      <c r="N1078" s="52">
        <f>SUM(N1067:N1077)</f>
        <v>0</v>
      </c>
      <c r="O1078" s="52" t="e">
        <f>SUM(O1067:O1077)</f>
        <v>#DIV/0!</v>
      </c>
      <c r="P1078" s="52">
        <f>SUM(P1067:P1077)</f>
        <v>0</v>
      </c>
    </row>
    <row r="1079" spans="1:16">
      <c r="A1079" s="39"/>
      <c r="B1079" s="39"/>
      <c r="C1079" s="39"/>
      <c r="D1079" s="39"/>
      <c r="E1079" s="39"/>
      <c r="F1079" s="39"/>
      <c r="G1079" s="39"/>
      <c r="H1079" s="39"/>
      <c r="I1079" s="39"/>
      <c r="J1079" s="39"/>
      <c r="K1079" s="41"/>
      <c r="L1079" s="39"/>
      <c r="M1079" s="39"/>
      <c r="N1079" s="39"/>
      <c r="O1079" s="39"/>
      <c r="P1079" s="39"/>
    </row>
    <row r="1080" spans="1:16">
      <c r="A1080" s="39"/>
      <c r="B1080" s="39"/>
      <c r="C1080" s="39"/>
      <c r="D1080" s="39"/>
      <c r="E1080" s="39"/>
      <c r="F1080" s="39"/>
      <c r="G1080" s="39"/>
      <c r="H1080" s="39"/>
      <c r="I1080" s="39"/>
      <c r="J1080" s="39"/>
      <c r="K1080" s="41"/>
      <c r="L1080" s="39"/>
      <c r="M1080" s="39"/>
      <c r="N1080" s="39"/>
      <c r="O1080" s="39"/>
      <c r="P1080" s="39"/>
    </row>
    <row r="1081" spans="1:16">
      <c r="A1081" s="161" t="s">
        <v>118</v>
      </c>
      <c r="B1081" s="161"/>
      <c r="C1081" s="161"/>
      <c r="D1081" s="161"/>
      <c r="E1081" s="161"/>
      <c r="F1081" s="161"/>
      <c r="G1081" s="161"/>
      <c r="H1081" s="161"/>
      <c r="I1081" s="161"/>
      <c r="J1081" s="161"/>
      <c r="K1081" s="161"/>
      <c r="L1081" s="161"/>
      <c r="M1081" s="161"/>
      <c r="N1081" s="161"/>
      <c r="O1081" s="161"/>
      <c r="P1081" s="161"/>
    </row>
    <row r="1082" spans="1:16">
      <c r="A1082" s="161" t="s">
        <v>132</v>
      </c>
      <c r="B1082" s="161"/>
      <c r="C1082" s="161"/>
      <c r="D1082" s="161"/>
      <c r="E1082" s="161"/>
      <c r="F1082" s="161"/>
      <c r="G1082" s="161"/>
      <c r="H1082" s="161"/>
      <c r="I1082" s="161"/>
      <c r="J1082" s="161"/>
      <c r="K1082" s="161"/>
      <c r="L1082" s="161"/>
      <c r="M1082" s="161"/>
      <c r="N1082" s="161"/>
      <c r="O1082" s="161"/>
      <c r="P1082" s="161"/>
    </row>
    <row r="1083" spans="1:16">
      <c r="A1083" s="161" t="s">
        <v>90</v>
      </c>
      <c r="B1083" s="161"/>
      <c r="C1083" s="161"/>
      <c r="D1083" s="161"/>
      <c r="E1083" s="161"/>
      <c r="F1083" s="161"/>
      <c r="G1083" s="161"/>
      <c r="H1083" s="161"/>
      <c r="I1083" s="161"/>
      <c r="J1083" s="161"/>
      <c r="K1083" s="161"/>
      <c r="L1083" s="161"/>
      <c r="M1083" s="161"/>
      <c r="N1083" s="161"/>
      <c r="O1083" s="161"/>
      <c r="P1083" s="161"/>
    </row>
    <row r="1084" spans="1:16">
      <c r="A1084" s="39"/>
      <c r="B1084" s="39"/>
      <c r="C1084" s="39"/>
      <c r="D1084" s="39"/>
      <c r="E1084" s="39"/>
      <c r="F1084" s="39"/>
      <c r="G1084" s="39"/>
      <c r="H1084" s="39"/>
      <c r="I1084" s="39"/>
      <c r="J1084" s="39"/>
      <c r="K1084" s="41"/>
      <c r="L1084" s="39"/>
      <c r="M1084" s="39"/>
      <c r="N1084" s="39"/>
      <c r="O1084" s="39"/>
      <c r="P1084" s="39"/>
    </row>
    <row r="1085" spans="1:16">
      <c r="A1085" s="183" t="s">
        <v>134</v>
      </c>
      <c r="B1085" s="184" t="s">
        <v>20</v>
      </c>
      <c r="C1085" s="185" t="s">
        <v>40</v>
      </c>
      <c r="D1085" s="186"/>
      <c r="E1085" s="186"/>
      <c r="F1085" s="187"/>
      <c r="G1085" s="185" t="s">
        <v>41</v>
      </c>
      <c r="H1085" s="186"/>
      <c r="I1085" s="186"/>
      <c r="J1085" s="187"/>
      <c r="K1085" s="188" t="s">
        <v>42</v>
      </c>
      <c r="L1085" s="191" t="s">
        <v>43</v>
      </c>
      <c r="M1085" s="194" t="s">
        <v>44</v>
      </c>
      <c r="N1085" s="191" t="s">
        <v>45</v>
      </c>
      <c r="O1085" s="191" t="s">
        <v>46</v>
      </c>
      <c r="P1085" s="197" t="s">
        <v>21</v>
      </c>
    </row>
    <row r="1086" spans="1:16">
      <c r="A1086" s="183"/>
      <c r="B1086" s="184"/>
      <c r="C1086" s="191" t="s">
        <v>47</v>
      </c>
      <c r="D1086" s="191" t="s">
        <v>48</v>
      </c>
      <c r="E1086" s="191" t="s">
        <v>49</v>
      </c>
      <c r="F1086" s="191" t="s">
        <v>50</v>
      </c>
      <c r="G1086" s="191" t="s">
        <v>51</v>
      </c>
      <c r="H1086" s="191" t="s">
        <v>52</v>
      </c>
      <c r="I1086" s="191" t="s">
        <v>49</v>
      </c>
      <c r="J1086" s="191" t="s">
        <v>53</v>
      </c>
      <c r="K1086" s="189"/>
      <c r="L1086" s="192"/>
      <c r="M1086" s="195"/>
      <c r="N1086" s="192"/>
      <c r="O1086" s="192"/>
      <c r="P1086" s="198"/>
    </row>
    <row r="1087" spans="1:16">
      <c r="A1087" s="183"/>
      <c r="B1087" s="184"/>
      <c r="C1087" s="192"/>
      <c r="D1087" s="192"/>
      <c r="E1087" s="192"/>
      <c r="F1087" s="192"/>
      <c r="G1087" s="192"/>
      <c r="H1087" s="192"/>
      <c r="I1087" s="192"/>
      <c r="J1087" s="192"/>
      <c r="K1087" s="189"/>
      <c r="L1087" s="192"/>
      <c r="M1087" s="195"/>
      <c r="N1087" s="192"/>
      <c r="O1087" s="192"/>
      <c r="P1087" s="198"/>
    </row>
    <row r="1088" spans="1:16">
      <c r="A1088" s="183"/>
      <c r="B1088" s="184"/>
      <c r="C1088" s="193"/>
      <c r="D1088" s="193"/>
      <c r="E1088" s="193"/>
      <c r="F1088" s="193"/>
      <c r="G1088" s="193"/>
      <c r="H1088" s="193"/>
      <c r="I1088" s="193"/>
      <c r="J1088" s="193"/>
      <c r="K1088" s="190"/>
      <c r="L1088" s="193"/>
      <c r="M1088" s="196"/>
      <c r="N1088" s="193"/>
      <c r="O1088" s="193"/>
      <c r="P1088" s="199"/>
    </row>
    <row r="1089" spans="1:16">
      <c r="A1089" s="42" t="s">
        <v>91</v>
      </c>
      <c r="B1089" s="42"/>
      <c r="C1089" s="44"/>
      <c r="D1089" s="44"/>
      <c r="E1089" s="44"/>
      <c r="F1089" s="44"/>
      <c r="G1089" s="44"/>
      <c r="H1089" s="44"/>
      <c r="I1089" s="44"/>
      <c r="J1089" s="44"/>
      <c r="K1089" s="43"/>
      <c r="L1089" s="44"/>
      <c r="M1089" s="42"/>
      <c r="N1089" s="44"/>
      <c r="O1089" s="44"/>
      <c r="P1089" s="44"/>
    </row>
    <row r="1090" spans="1:16">
      <c r="A1090" s="42" t="s">
        <v>92</v>
      </c>
      <c r="B1090" s="42">
        <f>ต.แม่สำ!B659</f>
        <v>3</v>
      </c>
      <c r="C1090" s="42">
        <f>ต.แม่สำ!C659</f>
        <v>25</v>
      </c>
      <c r="D1090" s="42">
        <f>ต.แม่สำ!D659</f>
        <v>0</v>
      </c>
      <c r="E1090" s="42">
        <f>ต.แม่สำ!E659</f>
        <v>0</v>
      </c>
      <c r="F1090" s="42">
        <f>ต.แม่สำ!F659</f>
        <v>25</v>
      </c>
      <c r="G1090" s="42">
        <f>ต.แม่สำ!G659</f>
        <v>0</v>
      </c>
      <c r="H1090" s="42">
        <f>ต.แม่สำ!H659</f>
        <v>0</v>
      </c>
      <c r="I1090" s="42">
        <f>ต.แม่สำ!I659</f>
        <v>0</v>
      </c>
      <c r="J1090" s="42">
        <f>ต.แม่สำ!J659</f>
        <v>0</v>
      </c>
      <c r="K1090" s="42">
        <f>ต.แม่สำ!K659</f>
        <v>25</v>
      </c>
      <c r="L1090" s="42">
        <f>ต.แม่สำ!L659</f>
        <v>0</v>
      </c>
      <c r="M1090" s="42">
        <f>ต.แม่สำ!M659</f>
        <v>0</v>
      </c>
      <c r="N1090" s="42">
        <f>ต.แม่สำ!N659</f>
        <v>0</v>
      </c>
      <c r="O1090" s="42" t="e">
        <f>ต.แม่สำ!O659</f>
        <v>#DIV/0!</v>
      </c>
      <c r="P1090" s="42">
        <f>ต.แม่สำ!P659</f>
        <v>0</v>
      </c>
    </row>
    <row r="1091" spans="1:16">
      <c r="A1091" s="42" t="s">
        <v>93</v>
      </c>
      <c r="B1091" s="42">
        <v>0</v>
      </c>
      <c r="C1091" s="42">
        <f>ต.ป่างิ้ว!C234</f>
        <v>0</v>
      </c>
      <c r="D1091" s="42">
        <f>ต.ป่างิ้ว!D234</f>
        <v>0</v>
      </c>
      <c r="E1091" s="42">
        <f>ต.ป่างิ้ว!E234</f>
        <v>0</v>
      </c>
      <c r="F1091" s="42">
        <f>ต.ป่างิ้ว!F234</f>
        <v>0</v>
      </c>
      <c r="G1091" s="42">
        <v>0</v>
      </c>
      <c r="H1091" s="42">
        <f>ต.ป่างิ้ว!H234</f>
        <v>0</v>
      </c>
      <c r="I1091" s="42">
        <f>ต.ป่างิ้ว!I234</f>
        <v>0</v>
      </c>
      <c r="J1091" s="42">
        <v>0</v>
      </c>
      <c r="K1091" s="43">
        <v>0</v>
      </c>
      <c r="L1091" s="42">
        <f>ต.ป่างิ้ว!L234</f>
        <v>0</v>
      </c>
      <c r="M1091" s="42">
        <f>ต.ป่างิ้ว!M234</f>
        <v>0</v>
      </c>
      <c r="N1091" s="42">
        <f>ต.ป่างิ้ว!N234</f>
        <v>0</v>
      </c>
      <c r="O1091" s="42">
        <f>ต.ป่างิ้ว!O234</f>
        <v>0</v>
      </c>
      <c r="P1091" s="42">
        <f>ต.ป่างิ้ว!P234</f>
        <v>0</v>
      </c>
    </row>
    <row r="1092" spans="1:16">
      <c r="A1092" s="42" t="s">
        <v>94</v>
      </c>
      <c r="B1092" s="42"/>
      <c r="C1092" s="44"/>
      <c r="D1092" s="44"/>
      <c r="E1092" s="44"/>
      <c r="F1092" s="44"/>
      <c r="G1092" s="44"/>
      <c r="H1092" s="44"/>
      <c r="I1092" s="44"/>
      <c r="J1092" s="44"/>
      <c r="K1092" s="43"/>
      <c r="L1092" s="44"/>
      <c r="M1092" s="42"/>
      <c r="N1092" s="42"/>
      <c r="O1092" s="42"/>
      <c r="P1092" s="42"/>
    </row>
    <row r="1093" spans="1:16">
      <c r="A1093" s="42" t="s">
        <v>95</v>
      </c>
      <c r="B1093" s="42"/>
      <c r="C1093" s="44"/>
      <c r="D1093" s="44"/>
      <c r="E1093" s="44"/>
      <c r="F1093" s="44"/>
      <c r="G1093" s="44"/>
      <c r="H1093" s="44"/>
      <c r="I1093" s="44"/>
      <c r="J1093" s="44"/>
      <c r="K1093" s="43"/>
      <c r="L1093" s="44"/>
      <c r="M1093" s="42"/>
      <c r="N1093" s="42"/>
      <c r="O1093" s="42"/>
      <c r="P1093" s="42"/>
    </row>
    <row r="1094" spans="1:16">
      <c r="A1094" s="42" t="s">
        <v>96</v>
      </c>
      <c r="B1094" s="42"/>
      <c r="C1094" s="44"/>
      <c r="D1094" s="44"/>
      <c r="E1094" s="44"/>
      <c r="F1094" s="44"/>
      <c r="G1094" s="44"/>
      <c r="H1094" s="44"/>
      <c r="I1094" s="44"/>
      <c r="J1094" s="44"/>
      <c r="K1094" s="43"/>
      <c r="L1094" s="44"/>
      <c r="M1094" s="42"/>
      <c r="N1094" s="42"/>
      <c r="O1094" s="42"/>
      <c r="P1094" s="42"/>
    </row>
    <row r="1095" spans="1:16">
      <c r="A1095" s="42" t="s">
        <v>97</v>
      </c>
      <c r="B1095" s="42"/>
      <c r="C1095" s="44"/>
      <c r="D1095" s="44"/>
      <c r="E1095" s="44"/>
      <c r="F1095" s="44"/>
      <c r="G1095" s="44"/>
      <c r="H1095" s="44"/>
      <c r="I1095" s="44"/>
      <c r="J1095" s="44"/>
      <c r="K1095" s="43"/>
      <c r="L1095" s="44"/>
      <c r="M1095" s="42"/>
      <c r="N1095" s="42"/>
      <c r="O1095" s="42"/>
      <c r="P1095" s="42"/>
    </row>
    <row r="1096" spans="1:16">
      <c r="A1096" s="42" t="s">
        <v>98</v>
      </c>
      <c r="B1096" s="42"/>
      <c r="C1096" s="44"/>
      <c r="D1096" s="44"/>
      <c r="E1096" s="44"/>
      <c r="F1096" s="44"/>
      <c r="G1096" s="44"/>
      <c r="H1096" s="44"/>
      <c r="I1096" s="44"/>
      <c r="J1096" s="44"/>
      <c r="K1096" s="43"/>
      <c r="L1096" s="44"/>
      <c r="M1096" s="42"/>
      <c r="N1096" s="42"/>
      <c r="O1096" s="42"/>
      <c r="P1096" s="42"/>
    </row>
    <row r="1097" spans="1:16">
      <c r="A1097" s="42" t="s">
        <v>99</v>
      </c>
      <c r="B1097" s="42">
        <f>ต.ศรีสัชฯ!B275</f>
        <v>0</v>
      </c>
      <c r="C1097" s="42">
        <f>ต.ศรีสัชฯ!C275</f>
        <v>0</v>
      </c>
      <c r="D1097" s="42">
        <f>ต.ศรีสัชฯ!D275</f>
        <v>0</v>
      </c>
      <c r="E1097" s="42">
        <f>ต.ศรีสัชฯ!E275</f>
        <v>0</v>
      </c>
      <c r="F1097" s="42">
        <f>ต.ศรีสัชฯ!F275</f>
        <v>0</v>
      </c>
      <c r="G1097" s="42">
        <f>ต.ศรีสัชฯ!G275</f>
        <v>0</v>
      </c>
      <c r="H1097" s="42">
        <f>ต.ศรีสัชฯ!H275</f>
        <v>0</v>
      </c>
      <c r="I1097" s="42">
        <f>ต.ศรีสัชฯ!I275</f>
        <v>0</v>
      </c>
      <c r="J1097" s="42">
        <f>ต.ศรีสัชฯ!J275</f>
        <v>0</v>
      </c>
      <c r="K1097" s="42">
        <f>ต.ศรีสัชฯ!K275</f>
        <v>0</v>
      </c>
      <c r="L1097" s="42">
        <f>ต.ศรีสัชฯ!L275</f>
        <v>0</v>
      </c>
      <c r="M1097" s="42">
        <f>ต.ศรีสัชฯ!M275</f>
        <v>0</v>
      </c>
      <c r="N1097" s="42">
        <f>ต.ศรีสัชฯ!N275</f>
        <v>0</v>
      </c>
      <c r="O1097" s="42">
        <f>ต.ศรีสัชฯ!O275</f>
        <v>0</v>
      </c>
      <c r="P1097" s="42">
        <f>ต.ศรีสัชฯ!P275</f>
        <v>0</v>
      </c>
    </row>
    <row r="1098" spans="1:16">
      <c r="A1098" s="42" t="s">
        <v>100</v>
      </c>
      <c r="B1098" s="47"/>
      <c r="C1098" s="47"/>
      <c r="D1098" s="47"/>
      <c r="E1098" s="47"/>
      <c r="F1098" s="47"/>
      <c r="G1098" s="47"/>
      <c r="H1098" s="47"/>
      <c r="I1098" s="47"/>
      <c r="J1098" s="47"/>
      <c r="K1098" s="48"/>
      <c r="L1098" s="47"/>
      <c r="M1098" s="47"/>
      <c r="N1098" s="47"/>
      <c r="O1098" s="47"/>
      <c r="P1098" s="47"/>
    </row>
    <row r="1099" spans="1:16">
      <c r="A1099" s="42" t="s">
        <v>101</v>
      </c>
      <c r="B1099" s="42">
        <f>ต.สารจิตร!B548</f>
        <v>0</v>
      </c>
      <c r="C1099" s="42">
        <f>ต.สารจิตร!C548</f>
        <v>0</v>
      </c>
      <c r="D1099" s="42">
        <f>ต.สารจิตร!D548</f>
        <v>0</v>
      </c>
      <c r="E1099" s="42">
        <f>ต.สารจิตร!E548</f>
        <v>0</v>
      </c>
      <c r="F1099" s="42">
        <f>ต.สารจิตร!F548</f>
        <v>0</v>
      </c>
      <c r="G1099" s="42">
        <f>ต.สารจิตร!G548</f>
        <v>0</v>
      </c>
      <c r="H1099" s="42">
        <f>ต.สารจิตร!H548</f>
        <v>0</v>
      </c>
      <c r="I1099" s="42">
        <f>ต.สารจิตร!I548</f>
        <v>0</v>
      </c>
      <c r="J1099" s="42">
        <f>ต.สารจิตร!J548</f>
        <v>0</v>
      </c>
      <c r="K1099" s="42">
        <f>ต.สารจิตร!K548</f>
        <v>0</v>
      </c>
      <c r="L1099" s="42">
        <f>ต.สารจิตร!L548</f>
        <v>0</v>
      </c>
      <c r="M1099" s="42">
        <f>ต.สารจิตร!M548</f>
        <v>0</v>
      </c>
      <c r="N1099" s="42">
        <f>ต.สารจิตร!N548</f>
        <v>0</v>
      </c>
      <c r="O1099" s="42">
        <f>ต.สารจิตร!O548</f>
        <v>0</v>
      </c>
      <c r="P1099" s="42">
        <f>ต.สารจิตร!P548</f>
        <v>0</v>
      </c>
    </row>
    <row r="1100" spans="1:16">
      <c r="A1100" s="50" t="s">
        <v>23</v>
      </c>
      <c r="B1100" s="51">
        <f t="shared" ref="B1100:L1100" si="52">SUM(B1089:B1099)</f>
        <v>3</v>
      </c>
      <c r="C1100" s="52">
        <f t="shared" si="52"/>
        <v>25</v>
      </c>
      <c r="D1100" s="52">
        <f t="shared" si="52"/>
        <v>0</v>
      </c>
      <c r="E1100" s="52">
        <f t="shared" si="52"/>
        <v>0</v>
      </c>
      <c r="F1100" s="52">
        <f t="shared" si="52"/>
        <v>25</v>
      </c>
      <c r="G1100" s="52">
        <f t="shared" si="52"/>
        <v>0</v>
      </c>
      <c r="H1100" s="52">
        <f t="shared" si="52"/>
        <v>0</v>
      </c>
      <c r="I1100" s="52">
        <f t="shared" si="52"/>
        <v>0</v>
      </c>
      <c r="J1100" s="52">
        <f t="shared" si="52"/>
        <v>0</v>
      </c>
      <c r="K1100" s="53">
        <f t="shared" si="52"/>
        <v>25</v>
      </c>
      <c r="L1100" s="52">
        <f t="shared" si="52"/>
        <v>0</v>
      </c>
      <c r="M1100" s="51" t="s">
        <v>82</v>
      </c>
      <c r="N1100" s="52">
        <f>SUM(N1089:N1099)</f>
        <v>0</v>
      </c>
      <c r="O1100" s="52" t="e">
        <f>SUM(O1089:O1099)</f>
        <v>#DIV/0!</v>
      </c>
      <c r="P1100" s="52">
        <f>SUM(P1089:P1099)</f>
        <v>0</v>
      </c>
    </row>
    <row r="1101" spans="1:16">
      <c r="A1101" s="39"/>
      <c r="B1101" s="39"/>
      <c r="C1101" s="39"/>
      <c r="D1101" s="39"/>
      <c r="E1101" s="39"/>
      <c r="F1101" s="39"/>
      <c r="G1101" s="39"/>
      <c r="H1101" s="39"/>
      <c r="I1101" s="39"/>
      <c r="J1101" s="39"/>
      <c r="K1101" s="41"/>
      <c r="L1101" s="39"/>
      <c r="M1101" s="39"/>
      <c r="N1101" s="39"/>
      <c r="O1101" s="39"/>
      <c r="P1101" s="39"/>
    </row>
  </sheetData>
  <mergeCells count="1071">
    <mergeCell ref="A1081:P1081"/>
    <mergeCell ref="A1082:P1082"/>
    <mergeCell ref="A1083:P1083"/>
    <mergeCell ref="A1085:A1088"/>
    <mergeCell ref="B1085:B1088"/>
    <mergeCell ref="C1085:F1085"/>
    <mergeCell ref="G1085:J1085"/>
    <mergeCell ref="K1085:K1088"/>
    <mergeCell ref="L1085:L1088"/>
    <mergeCell ref="M1085:M1088"/>
    <mergeCell ref="N1085:N1088"/>
    <mergeCell ref="O1085:O1088"/>
    <mergeCell ref="P1085:P1088"/>
    <mergeCell ref="C1086:C1088"/>
    <mergeCell ref="D1086:D1088"/>
    <mergeCell ref="E1086:E1088"/>
    <mergeCell ref="F1086:F1088"/>
    <mergeCell ref="G1086:G1088"/>
    <mergeCell ref="H1086:H1088"/>
    <mergeCell ref="I1086:I1088"/>
    <mergeCell ref="J1086:J1088"/>
    <mergeCell ref="A1059:P1059"/>
    <mergeCell ref="A1060:P1060"/>
    <mergeCell ref="A1061:P1061"/>
    <mergeCell ref="A1063:A1066"/>
    <mergeCell ref="B1063:B1066"/>
    <mergeCell ref="C1063:F1063"/>
    <mergeCell ref="G1063:J1063"/>
    <mergeCell ref="K1063:K1066"/>
    <mergeCell ref="L1063:L1066"/>
    <mergeCell ref="M1063:M1066"/>
    <mergeCell ref="N1063:N1066"/>
    <mergeCell ref="O1063:O1066"/>
    <mergeCell ref="P1063:P1066"/>
    <mergeCell ref="C1064:C1066"/>
    <mergeCell ref="D1064:D1066"/>
    <mergeCell ref="E1064:E1066"/>
    <mergeCell ref="F1064:F1066"/>
    <mergeCell ref="G1064:G1066"/>
    <mergeCell ref="H1064:H1066"/>
    <mergeCell ref="I1064:I1066"/>
    <mergeCell ref="J1064:J1066"/>
    <mergeCell ref="A1037:P1037"/>
    <mergeCell ref="A1038:P1038"/>
    <mergeCell ref="A1039:P1039"/>
    <mergeCell ref="A1041:A1044"/>
    <mergeCell ref="B1041:B1044"/>
    <mergeCell ref="C1041:F1041"/>
    <mergeCell ref="G1041:J1041"/>
    <mergeCell ref="K1041:K1044"/>
    <mergeCell ref="L1041:L1044"/>
    <mergeCell ref="M1041:M1044"/>
    <mergeCell ref="N1041:N1044"/>
    <mergeCell ref="O1041:O1044"/>
    <mergeCell ref="P1041:P1044"/>
    <mergeCell ref="C1042:C1044"/>
    <mergeCell ref="D1042:D1044"/>
    <mergeCell ref="E1042:E1044"/>
    <mergeCell ref="F1042:F1044"/>
    <mergeCell ref="G1042:G1044"/>
    <mergeCell ref="H1042:H1044"/>
    <mergeCell ref="I1042:I1044"/>
    <mergeCell ref="J1042:J1044"/>
    <mergeCell ref="A1015:P1015"/>
    <mergeCell ref="A1016:P1016"/>
    <mergeCell ref="A1017:P1017"/>
    <mergeCell ref="A1019:A1022"/>
    <mergeCell ref="B1019:B1022"/>
    <mergeCell ref="C1019:F1019"/>
    <mergeCell ref="G1019:J1019"/>
    <mergeCell ref="K1019:K1022"/>
    <mergeCell ref="L1019:L1022"/>
    <mergeCell ref="M1019:M1022"/>
    <mergeCell ref="N1019:N1022"/>
    <mergeCell ref="O1019:O1022"/>
    <mergeCell ref="P1019:P1022"/>
    <mergeCell ref="C1020:C1022"/>
    <mergeCell ref="D1020:D1022"/>
    <mergeCell ref="E1020:E1022"/>
    <mergeCell ref="F1020:F1022"/>
    <mergeCell ref="G1020:G1022"/>
    <mergeCell ref="H1020:H1022"/>
    <mergeCell ref="I1020:I1022"/>
    <mergeCell ref="J1020:J1022"/>
    <mergeCell ref="A885:P885"/>
    <mergeCell ref="A886:P886"/>
    <mergeCell ref="A887:P887"/>
    <mergeCell ref="A889:A892"/>
    <mergeCell ref="B889:B892"/>
    <mergeCell ref="C889:F889"/>
    <mergeCell ref="G889:J889"/>
    <mergeCell ref="K889:K892"/>
    <mergeCell ref="L889:L892"/>
    <mergeCell ref="M889:M892"/>
    <mergeCell ref="N889:N892"/>
    <mergeCell ref="O889:O892"/>
    <mergeCell ref="P889:P892"/>
    <mergeCell ref="C890:C892"/>
    <mergeCell ref="D890:D892"/>
    <mergeCell ref="E890:E892"/>
    <mergeCell ref="F890:F892"/>
    <mergeCell ref="G890:G892"/>
    <mergeCell ref="H890:H892"/>
    <mergeCell ref="I890:I892"/>
    <mergeCell ref="J890:J892"/>
    <mergeCell ref="A993:P993"/>
    <mergeCell ref="A994:P994"/>
    <mergeCell ref="A995:P995"/>
    <mergeCell ref="A997:A1000"/>
    <mergeCell ref="B997:B1000"/>
    <mergeCell ref="C997:F997"/>
    <mergeCell ref="G997:J997"/>
    <mergeCell ref="K997:K1000"/>
    <mergeCell ref="L997:L1000"/>
    <mergeCell ref="M997:M1000"/>
    <mergeCell ref="N997:N1000"/>
    <mergeCell ref="O997:O1000"/>
    <mergeCell ref="P997:P1000"/>
    <mergeCell ref="C998:C1000"/>
    <mergeCell ref="D998:D1000"/>
    <mergeCell ref="E998:E1000"/>
    <mergeCell ref="F998:F1000"/>
    <mergeCell ref="G998:G1000"/>
    <mergeCell ref="H998:H1000"/>
    <mergeCell ref="I998:I1000"/>
    <mergeCell ref="J998:J1000"/>
    <mergeCell ref="N427:N430"/>
    <mergeCell ref="O427:O430"/>
    <mergeCell ref="P427:P430"/>
    <mergeCell ref="C428:C430"/>
    <mergeCell ref="D428:D430"/>
    <mergeCell ref="E428:E430"/>
    <mergeCell ref="F428:F430"/>
    <mergeCell ref="G428:G430"/>
    <mergeCell ref="H428:H430"/>
    <mergeCell ref="I428:I430"/>
    <mergeCell ref="J428:J430"/>
    <mergeCell ref="A358:P358"/>
    <mergeCell ref="A359:P359"/>
    <mergeCell ref="A360:P360"/>
    <mergeCell ref="A362:A365"/>
    <mergeCell ref="B362:B365"/>
    <mergeCell ref="C362:F362"/>
    <mergeCell ref="G362:J362"/>
    <mergeCell ref="K362:K365"/>
    <mergeCell ref="L362:L365"/>
    <mergeCell ref="M362:M365"/>
    <mergeCell ref="N362:N365"/>
    <mergeCell ref="O362:O365"/>
    <mergeCell ref="P362:P365"/>
    <mergeCell ref="C363:C365"/>
    <mergeCell ref="D363:D365"/>
    <mergeCell ref="E363:E365"/>
    <mergeCell ref="F363:F365"/>
    <mergeCell ref="G363:G365"/>
    <mergeCell ref="H363:H365"/>
    <mergeCell ref="I363:I365"/>
    <mergeCell ref="J363:J365"/>
    <mergeCell ref="A844:P844"/>
    <mergeCell ref="A845:P845"/>
    <mergeCell ref="A316:P316"/>
    <mergeCell ref="A317:P317"/>
    <mergeCell ref="A318:P318"/>
    <mergeCell ref="A320:A323"/>
    <mergeCell ref="B320:B323"/>
    <mergeCell ref="C320:F320"/>
    <mergeCell ref="G320:J320"/>
    <mergeCell ref="K320:K323"/>
    <mergeCell ref="L320:L323"/>
    <mergeCell ref="M320:M323"/>
    <mergeCell ref="N320:N323"/>
    <mergeCell ref="O320:O323"/>
    <mergeCell ref="P320:P323"/>
    <mergeCell ref="C321:C323"/>
    <mergeCell ref="D321:D323"/>
    <mergeCell ref="E321:E323"/>
    <mergeCell ref="F321:F323"/>
    <mergeCell ref="G321:G323"/>
    <mergeCell ref="H321:H323"/>
    <mergeCell ref="I321:I323"/>
    <mergeCell ref="A423:P423"/>
    <mergeCell ref="A424:P424"/>
    <mergeCell ref="A425:P425"/>
    <mergeCell ref="A427:A430"/>
    <mergeCell ref="B427:B430"/>
    <mergeCell ref="C427:F427"/>
    <mergeCell ref="G427:J427"/>
    <mergeCell ref="K427:K430"/>
    <mergeCell ref="L427:L430"/>
    <mergeCell ref="M427:M430"/>
    <mergeCell ref="A716:P716"/>
    <mergeCell ref="A717:P717"/>
    <mergeCell ref="A718:P718"/>
    <mergeCell ref="A737:P737"/>
    <mergeCell ref="A738:P738"/>
    <mergeCell ref="A739:P739"/>
    <mergeCell ref="A758:P758"/>
    <mergeCell ref="P658:P661"/>
    <mergeCell ref="C659:C661"/>
    <mergeCell ref="D659:D661"/>
    <mergeCell ref="E659:E661"/>
    <mergeCell ref="F659:F661"/>
    <mergeCell ref="G659:G661"/>
    <mergeCell ref="H659:H661"/>
    <mergeCell ref="I659:I661"/>
    <mergeCell ref="J659:J661"/>
    <mergeCell ref="A843:P843"/>
    <mergeCell ref="A780:P780"/>
    <mergeCell ref="A781:P781"/>
    <mergeCell ref="A782:P782"/>
    <mergeCell ref="A801:P801"/>
    <mergeCell ref="A802:P802"/>
    <mergeCell ref="A803:P803"/>
    <mergeCell ref="A822:P822"/>
    <mergeCell ref="A823:P823"/>
    <mergeCell ref="A824:P824"/>
    <mergeCell ref="P805:P808"/>
    <mergeCell ref="C806:C808"/>
    <mergeCell ref="D806:D808"/>
    <mergeCell ref="E806:E808"/>
    <mergeCell ref="F806:F808"/>
    <mergeCell ref="G806:G808"/>
    <mergeCell ref="H806:H808"/>
    <mergeCell ref="I806:I808"/>
    <mergeCell ref="J806:J808"/>
    <mergeCell ref="A805:A808"/>
    <mergeCell ref="B805:B808"/>
    <mergeCell ref="C805:F805"/>
    <mergeCell ref="G805:J805"/>
    <mergeCell ref="K805:K808"/>
    <mergeCell ref="L805:L808"/>
    <mergeCell ref="A759:P759"/>
    <mergeCell ref="A760:P760"/>
    <mergeCell ref="P741:P744"/>
    <mergeCell ref="C742:C744"/>
    <mergeCell ref="D742:D744"/>
    <mergeCell ref="E742:E744"/>
    <mergeCell ref="F742:F744"/>
    <mergeCell ref="G742:G744"/>
    <mergeCell ref="H742:H744"/>
    <mergeCell ref="I742:I744"/>
    <mergeCell ref="J742:J744"/>
    <mergeCell ref="A741:A744"/>
    <mergeCell ref="B741:B744"/>
    <mergeCell ref="C741:F741"/>
    <mergeCell ref="G741:J741"/>
    <mergeCell ref="K741:K744"/>
    <mergeCell ref="L741:L744"/>
    <mergeCell ref="M741:M744"/>
    <mergeCell ref="N741:N744"/>
    <mergeCell ref="O741:O744"/>
    <mergeCell ref="M805:M808"/>
    <mergeCell ref="N805:N808"/>
    <mergeCell ref="O805:O808"/>
    <mergeCell ref="E574:E576"/>
    <mergeCell ref="F574:F576"/>
    <mergeCell ref="G574:G576"/>
    <mergeCell ref="H574:H576"/>
    <mergeCell ref="A633:P633"/>
    <mergeCell ref="A634:P634"/>
    <mergeCell ref="A635:P635"/>
    <mergeCell ref="A675:P675"/>
    <mergeCell ref="A676:P676"/>
    <mergeCell ref="A677:P677"/>
    <mergeCell ref="A696:P696"/>
    <mergeCell ref="A697:P697"/>
    <mergeCell ref="A698:P698"/>
    <mergeCell ref="P679:P682"/>
    <mergeCell ref="C680:C682"/>
    <mergeCell ref="D680:D682"/>
    <mergeCell ref="E680:E682"/>
    <mergeCell ref="F680:F682"/>
    <mergeCell ref="G680:G682"/>
    <mergeCell ref="H680:H682"/>
    <mergeCell ref="I680:I682"/>
    <mergeCell ref="J680:J682"/>
    <mergeCell ref="A679:A682"/>
    <mergeCell ref="B679:B682"/>
    <mergeCell ref="C679:F679"/>
    <mergeCell ref="G679:J679"/>
    <mergeCell ref="K679:K682"/>
    <mergeCell ref="L679:L682"/>
    <mergeCell ref="M679:M682"/>
    <mergeCell ref="N679:N682"/>
    <mergeCell ref="O679:O682"/>
    <mergeCell ref="P637:P640"/>
    <mergeCell ref="D512:D514"/>
    <mergeCell ref="E512:E514"/>
    <mergeCell ref="F512:F514"/>
    <mergeCell ref="G512:G514"/>
    <mergeCell ref="H512:H514"/>
    <mergeCell ref="A571:P571"/>
    <mergeCell ref="A591:P591"/>
    <mergeCell ref="A592:P592"/>
    <mergeCell ref="A593:P593"/>
    <mergeCell ref="A611:P611"/>
    <mergeCell ref="A612:P612"/>
    <mergeCell ref="A613:P613"/>
    <mergeCell ref="P595:P598"/>
    <mergeCell ref="C596:C598"/>
    <mergeCell ref="D596:D598"/>
    <mergeCell ref="E596:E598"/>
    <mergeCell ref="F596:F598"/>
    <mergeCell ref="G596:G598"/>
    <mergeCell ref="H596:H598"/>
    <mergeCell ref="I596:I598"/>
    <mergeCell ref="J596:J598"/>
    <mergeCell ref="A595:A598"/>
    <mergeCell ref="B595:B598"/>
    <mergeCell ref="C595:F595"/>
    <mergeCell ref="G595:J595"/>
    <mergeCell ref="K595:K598"/>
    <mergeCell ref="L595:L598"/>
    <mergeCell ref="M595:M598"/>
    <mergeCell ref="N595:N598"/>
    <mergeCell ref="O595:O598"/>
    <mergeCell ref="P573:P576"/>
    <mergeCell ref="C574:C576"/>
    <mergeCell ref="C449:C451"/>
    <mergeCell ref="D449:D451"/>
    <mergeCell ref="E449:E451"/>
    <mergeCell ref="F449:F451"/>
    <mergeCell ref="G449:G451"/>
    <mergeCell ref="H449:H451"/>
    <mergeCell ref="A509:P509"/>
    <mergeCell ref="A528:P528"/>
    <mergeCell ref="A529:P529"/>
    <mergeCell ref="A530:P530"/>
    <mergeCell ref="A549:P549"/>
    <mergeCell ref="A550:P550"/>
    <mergeCell ref="A551:P551"/>
    <mergeCell ref="P532:P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A532:A535"/>
    <mergeCell ref="B532:B535"/>
    <mergeCell ref="C532:F532"/>
    <mergeCell ref="G532:J532"/>
    <mergeCell ref="K532:K535"/>
    <mergeCell ref="L532:L535"/>
    <mergeCell ref="M532:M535"/>
    <mergeCell ref="N532:N535"/>
    <mergeCell ref="O532:O535"/>
    <mergeCell ref="P511:P514"/>
    <mergeCell ref="O341:O344"/>
    <mergeCell ref="P299:P302"/>
    <mergeCell ref="C300:C302"/>
    <mergeCell ref="D300:D302"/>
    <mergeCell ref="E300:E302"/>
    <mergeCell ref="F300:F302"/>
    <mergeCell ref="J321:J323"/>
    <mergeCell ref="A446:P446"/>
    <mergeCell ref="A465:P465"/>
    <mergeCell ref="A466:P466"/>
    <mergeCell ref="A467:P467"/>
    <mergeCell ref="A486:P486"/>
    <mergeCell ref="A487:P487"/>
    <mergeCell ref="A488:P488"/>
    <mergeCell ref="P469:P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A469:A472"/>
    <mergeCell ref="B469:B472"/>
    <mergeCell ref="C469:F469"/>
    <mergeCell ref="G469:J469"/>
    <mergeCell ref="K469:K472"/>
    <mergeCell ref="L469:L472"/>
    <mergeCell ref="M469:M472"/>
    <mergeCell ref="N469:N472"/>
    <mergeCell ref="O469:O472"/>
    <mergeCell ref="P234:P237"/>
    <mergeCell ref="C235:C237"/>
    <mergeCell ref="D235:D237"/>
    <mergeCell ref="E235:E237"/>
    <mergeCell ref="F235:F237"/>
    <mergeCell ref="G235:G237"/>
    <mergeCell ref="H235:H237"/>
    <mergeCell ref="A296:P296"/>
    <mergeCell ref="A297:P297"/>
    <mergeCell ref="A337:P337"/>
    <mergeCell ref="A338:P338"/>
    <mergeCell ref="A339:P339"/>
    <mergeCell ref="A402:P402"/>
    <mergeCell ref="A403:P403"/>
    <mergeCell ref="A404:P404"/>
    <mergeCell ref="P341:P344"/>
    <mergeCell ref="C342:C344"/>
    <mergeCell ref="D342:D344"/>
    <mergeCell ref="E342:E344"/>
    <mergeCell ref="F342:F344"/>
    <mergeCell ref="G342:G344"/>
    <mergeCell ref="H342:H344"/>
    <mergeCell ref="I342:I344"/>
    <mergeCell ref="J342:J344"/>
    <mergeCell ref="A341:A344"/>
    <mergeCell ref="B341:B344"/>
    <mergeCell ref="C341:F341"/>
    <mergeCell ref="G341:J341"/>
    <mergeCell ref="K341:K344"/>
    <mergeCell ref="L341:L344"/>
    <mergeCell ref="M341:M344"/>
    <mergeCell ref="N341:N344"/>
    <mergeCell ref="A253:P253"/>
    <mergeCell ref="A254:P254"/>
    <mergeCell ref="A255:P255"/>
    <mergeCell ref="A274:P274"/>
    <mergeCell ref="A275:P275"/>
    <mergeCell ref="A276:P276"/>
    <mergeCell ref="P257:P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A257:A260"/>
    <mergeCell ref="B257:B260"/>
    <mergeCell ref="C257:F257"/>
    <mergeCell ref="G257:J257"/>
    <mergeCell ref="K257:K260"/>
    <mergeCell ref="L257:L260"/>
    <mergeCell ref="M257:M260"/>
    <mergeCell ref="N257:N260"/>
    <mergeCell ref="O257:O260"/>
    <mergeCell ref="A184:P184"/>
    <mergeCell ref="A185:P185"/>
    <mergeCell ref="A186:P186"/>
    <mergeCell ref="A207:P207"/>
    <mergeCell ref="A208:P208"/>
    <mergeCell ref="A209:P209"/>
    <mergeCell ref="P188:P191"/>
    <mergeCell ref="C189:C191"/>
    <mergeCell ref="D189:D191"/>
    <mergeCell ref="E189:E191"/>
    <mergeCell ref="F189:F191"/>
    <mergeCell ref="G189:G191"/>
    <mergeCell ref="H189:H191"/>
    <mergeCell ref="I189:I191"/>
    <mergeCell ref="J189:J191"/>
    <mergeCell ref="A188:A191"/>
    <mergeCell ref="B188:B191"/>
    <mergeCell ref="C188:F188"/>
    <mergeCell ref="G188:J188"/>
    <mergeCell ref="K188:K191"/>
    <mergeCell ref="L188:L191"/>
    <mergeCell ref="M188:M191"/>
    <mergeCell ref="N188:N191"/>
    <mergeCell ref="O188:O191"/>
    <mergeCell ref="P847:P850"/>
    <mergeCell ref="C848:C850"/>
    <mergeCell ref="D848:D850"/>
    <mergeCell ref="E848:E850"/>
    <mergeCell ref="F848:F850"/>
    <mergeCell ref="G848:G850"/>
    <mergeCell ref="H848:H850"/>
    <mergeCell ref="I848:I850"/>
    <mergeCell ref="J848:J850"/>
    <mergeCell ref="A847:A850"/>
    <mergeCell ref="B847:B850"/>
    <mergeCell ref="C847:F847"/>
    <mergeCell ref="G847:J847"/>
    <mergeCell ref="K847:K850"/>
    <mergeCell ref="L847:L850"/>
    <mergeCell ref="M847:M850"/>
    <mergeCell ref="N847:N850"/>
    <mergeCell ref="O847:O850"/>
    <mergeCell ref="P826:P829"/>
    <mergeCell ref="C827:C829"/>
    <mergeCell ref="D827:D829"/>
    <mergeCell ref="E827:E829"/>
    <mergeCell ref="F827:F829"/>
    <mergeCell ref="G827:G829"/>
    <mergeCell ref="H827:H829"/>
    <mergeCell ref="I827:I829"/>
    <mergeCell ref="J827:J829"/>
    <mergeCell ref="A826:A829"/>
    <mergeCell ref="B826:B829"/>
    <mergeCell ref="C826:F826"/>
    <mergeCell ref="G826:J826"/>
    <mergeCell ref="K826:K829"/>
    <mergeCell ref="L826:L829"/>
    <mergeCell ref="M826:M829"/>
    <mergeCell ref="N826:N829"/>
    <mergeCell ref="O826:O829"/>
    <mergeCell ref="P784:P787"/>
    <mergeCell ref="C785:C787"/>
    <mergeCell ref="D785:D787"/>
    <mergeCell ref="E785:E787"/>
    <mergeCell ref="F785:F787"/>
    <mergeCell ref="G785:G787"/>
    <mergeCell ref="H785:H787"/>
    <mergeCell ref="I785:I787"/>
    <mergeCell ref="J785:J787"/>
    <mergeCell ref="A784:A787"/>
    <mergeCell ref="B784:B787"/>
    <mergeCell ref="C784:F784"/>
    <mergeCell ref="G784:J784"/>
    <mergeCell ref="K784:K787"/>
    <mergeCell ref="L784:L787"/>
    <mergeCell ref="M784:M787"/>
    <mergeCell ref="N784:N787"/>
    <mergeCell ref="O784:O787"/>
    <mergeCell ref="P762:P765"/>
    <mergeCell ref="C763:C765"/>
    <mergeCell ref="D763:D765"/>
    <mergeCell ref="E763:E765"/>
    <mergeCell ref="F763:F765"/>
    <mergeCell ref="G763:G765"/>
    <mergeCell ref="H763:H765"/>
    <mergeCell ref="I763:I765"/>
    <mergeCell ref="J763:J765"/>
    <mergeCell ref="A762:A765"/>
    <mergeCell ref="B762:B765"/>
    <mergeCell ref="C762:F762"/>
    <mergeCell ref="G762:J762"/>
    <mergeCell ref="K762:K765"/>
    <mergeCell ref="L762:L765"/>
    <mergeCell ref="M762:M765"/>
    <mergeCell ref="N762:N765"/>
    <mergeCell ref="O762:O765"/>
    <mergeCell ref="P720:P723"/>
    <mergeCell ref="C721:C723"/>
    <mergeCell ref="D721:D723"/>
    <mergeCell ref="E721:E723"/>
    <mergeCell ref="F721:F723"/>
    <mergeCell ref="G721:G723"/>
    <mergeCell ref="H721:H723"/>
    <mergeCell ref="I721:I723"/>
    <mergeCell ref="J721:J723"/>
    <mergeCell ref="A720:A723"/>
    <mergeCell ref="B720:B723"/>
    <mergeCell ref="C720:F720"/>
    <mergeCell ref="G720:J720"/>
    <mergeCell ref="K720:K723"/>
    <mergeCell ref="L720:L723"/>
    <mergeCell ref="M720:M723"/>
    <mergeCell ref="N720:N723"/>
    <mergeCell ref="O720:O723"/>
    <mergeCell ref="P700:P703"/>
    <mergeCell ref="C701:C703"/>
    <mergeCell ref="D701:D703"/>
    <mergeCell ref="E701:E703"/>
    <mergeCell ref="F701:F703"/>
    <mergeCell ref="G701:G703"/>
    <mergeCell ref="H701:H703"/>
    <mergeCell ref="I701:I703"/>
    <mergeCell ref="J701:J703"/>
    <mergeCell ref="A700:A703"/>
    <mergeCell ref="B700:B703"/>
    <mergeCell ref="C700:F700"/>
    <mergeCell ref="G700:J700"/>
    <mergeCell ref="K700:K703"/>
    <mergeCell ref="L700:L703"/>
    <mergeCell ref="M700:M703"/>
    <mergeCell ref="N700:N703"/>
    <mergeCell ref="O700:O703"/>
    <mergeCell ref="G638:G640"/>
    <mergeCell ref="H638:H640"/>
    <mergeCell ref="I638:I640"/>
    <mergeCell ref="J638:J640"/>
    <mergeCell ref="A654:P654"/>
    <mergeCell ref="A655:P655"/>
    <mergeCell ref="A656:P656"/>
    <mergeCell ref="A658:A661"/>
    <mergeCell ref="B658:B661"/>
    <mergeCell ref="C658:F658"/>
    <mergeCell ref="G658:J658"/>
    <mergeCell ref="K658:K661"/>
    <mergeCell ref="L658:L661"/>
    <mergeCell ref="M658:M661"/>
    <mergeCell ref="N658:N661"/>
    <mergeCell ref="O658:O661"/>
    <mergeCell ref="A637:A640"/>
    <mergeCell ref="B637:B640"/>
    <mergeCell ref="C637:F637"/>
    <mergeCell ref="G637:J637"/>
    <mergeCell ref="K637:K640"/>
    <mergeCell ref="L637:L640"/>
    <mergeCell ref="M637:M640"/>
    <mergeCell ref="N637:N640"/>
    <mergeCell ref="O637:O640"/>
    <mergeCell ref="C638:C640"/>
    <mergeCell ref="D638:D640"/>
    <mergeCell ref="E638:E640"/>
    <mergeCell ref="F638:F640"/>
    <mergeCell ref="P615:P618"/>
    <mergeCell ref="C616:C618"/>
    <mergeCell ref="D616:D618"/>
    <mergeCell ref="E616:E618"/>
    <mergeCell ref="F616:F618"/>
    <mergeCell ref="G616:G618"/>
    <mergeCell ref="H616:H618"/>
    <mergeCell ref="I616:I618"/>
    <mergeCell ref="J616:J618"/>
    <mergeCell ref="A615:A618"/>
    <mergeCell ref="B615:B618"/>
    <mergeCell ref="C615:F615"/>
    <mergeCell ref="G615:J615"/>
    <mergeCell ref="K615:K618"/>
    <mergeCell ref="L615:L618"/>
    <mergeCell ref="M615:M618"/>
    <mergeCell ref="N615:N618"/>
    <mergeCell ref="O615:O618"/>
    <mergeCell ref="I574:I576"/>
    <mergeCell ref="J574:J576"/>
    <mergeCell ref="A573:A576"/>
    <mergeCell ref="B573:B576"/>
    <mergeCell ref="C573:F573"/>
    <mergeCell ref="G573:J573"/>
    <mergeCell ref="K573:K576"/>
    <mergeCell ref="L573:L576"/>
    <mergeCell ref="M573:M576"/>
    <mergeCell ref="N573:N576"/>
    <mergeCell ref="O573:O576"/>
    <mergeCell ref="P553:P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A553:A556"/>
    <mergeCell ref="B553:B556"/>
    <mergeCell ref="C553:F553"/>
    <mergeCell ref="G553:J553"/>
    <mergeCell ref="K553:K556"/>
    <mergeCell ref="L553:L556"/>
    <mergeCell ref="M553:M556"/>
    <mergeCell ref="N553:N556"/>
    <mergeCell ref="O553:O556"/>
    <mergeCell ref="A569:P569"/>
    <mergeCell ref="A570:P570"/>
    <mergeCell ref="D574:D576"/>
    <mergeCell ref="I512:I514"/>
    <mergeCell ref="J512:J514"/>
    <mergeCell ref="A511:A514"/>
    <mergeCell ref="B511:B514"/>
    <mergeCell ref="C511:F511"/>
    <mergeCell ref="G511:J511"/>
    <mergeCell ref="K511:K514"/>
    <mergeCell ref="L511:L514"/>
    <mergeCell ref="M511:M514"/>
    <mergeCell ref="N511:N514"/>
    <mergeCell ref="O511:O514"/>
    <mergeCell ref="P490:P493"/>
    <mergeCell ref="C491:C493"/>
    <mergeCell ref="D491:D493"/>
    <mergeCell ref="E491:E493"/>
    <mergeCell ref="F491:F493"/>
    <mergeCell ref="G491:G493"/>
    <mergeCell ref="H491:H493"/>
    <mergeCell ref="I491:I493"/>
    <mergeCell ref="J491:J493"/>
    <mergeCell ref="A490:A493"/>
    <mergeCell ref="B490:B493"/>
    <mergeCell ref="C490:F490"/>
    <mergeCell ref="G490:J490"/>
    <mergeCell ref="K490:K493"/>
    <mergeCell ref="L490:L493"/>
    <mergeCell ref="M490:M493"/>
    <mergeCell ref="N490:N493"/>
    <mergeCell ref="O490:O493"/>
    <mergeCell ref="A507:P507"/>
    <mergeCell ref="A508:P508"/>
    <mergeCell ref="C512:C514"/>
    <mergeCell ref="I449:I451"/>
    <mergeCell ref="J449:J451"/>
    <mergeCell ref="A448:A451"/>
    <mergeCell ref="B448:B451"/>
    <mergeCell ref="C448:F448"/>
    <mergeCell ref="G448:J448"/>
    <mergeCell ref="K448:K451"/>
    <mergeCell ref="L448:L451"/>
    <mergeCell ref="M448:M451"/>
    <mergeCell ref="N448:N451"/>
    <mergeCell ref="O448:O451"/>
    <mergeCell ref="P406:P409"/>
    <mergeCell ref="C407:C409"/>
    <mergeCell ref="D407:D409"/>
    <mergeCell ref="E407:E409"/>
    <mergeCell ref="F407:F409"/>
    <mergeCell ref="G407:G409"/>
    <mergeCell ref="H407:H409"/>
    <mergeCell ref="I407:I409"/>
    <mergeCell ref="J407:J409"/>
    <mergeCell ref="A406:A409"/>
    <mergeCell ref="B406:B409"/>
    <mergeCell ref="C406:F406"/>
    <mergeCell ref="G406:J406"/>
    <mergeCell ref="K406:K409"/>
    <mergeCell ref="L406:L409"/>
    <mergeCell ref="M406:M409"/>
    <mergeCell ref="N406:N409"/>
    <mergeCell ref="O406:O409"/>
    <mergeCell ref="A444:P444"/>
    <mergeCell ref="A445:P445"/>
    <mergeCell ref="P448:P451"/>
    <mergeCell ref="G300:G302"/>
    <mergeCell ref="H300:H302"/>
    <mergeCell ref="I300:I302"/>
    <mergeCell ref="J300:J302"/>
    <mergeCell ref="A299:A302"/>
    <mergeCell ref="B299:B302"/>
    <mergeCell ref="C299:F299"/>
    <mergeCell ref="G299:J299"/>
    <mergeCell ref="K299:K302"/>
    <mergeCell ref="L299:L302"/>
    <mergeCell ref="M299:M302"/>
    <mergeCell ref="N299:N302"/>
    <mergeCell ref="O299:O302"/>
    <mergeCell ref="P278:P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A278:A281"/>
    <mergeCell ref="B278:B281"/>
    <mergeCell ref="C278:F278"/>
    <mergeCell ref="G278:J278"/>
    <mergeCell ref="K278:K281"/>
    <mergeCell ref="L278:L281"/>
    <mergeCell ref="M278:M281"/>
    <mergeCell ref="N278:N281"/>
    <mergeCell ref="O278:O281"/>
    <mergeCell ref="A295:P295"/>
    <mergeCell ref="I235:I237"/>
    <mergeCell ref="J235:J237"/>
    <mergeCell ref="A234:A237"/>
    <mergeCell ref="B234:B237"/>
    <mergeCell ref="C234:F234"/>
    <mergeCell ref="G234:J234"/>
    <mergeCell ref="K234:K237"/>
    <mergeCell ref="L234:L237"/>
    <mergeCell ref="M234:M237"/>
    <mergeCell ref="N234:N237"/>
    <mergeCell ref="O234:O237"/>
    <mergeCell ref="P211:P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A211:A214"/>
    <mergeCell ref="B211:B214"/>
    <mergeCell ref="C211:F211"/>
    <mergeCell ref="G211:J211"/>
    <mergeCell ref="K211:K214"/>
    <mergeCell ref="L211:L214"/>
    <mergeCell ref="M211:M214"/>
    <mergeCell ref="N211:N214"/>
    <mergeCell ref="O211:O214"/>
    <mergeCell ref="A230:P230"/>
    <mergeCell ref="A231:P231"/>
    <mergeCell ref="A232:P232"/>
    <mergeCell ref="A1:P1"/>
    <mergeCell ref="A2:P2"/>
    <mergeCell ref="A3:P3"/>
    <mergeCell ref="C5:F5"/>
    <mergeCell ref="A165:A168"/>
    <mergeCell ref="B165:B168"/>
    <mergeCell ref="C165:F165"/>
    <mergeCell ref="G165:J165"/>
    <mergeCell ref="K165:K168"/>
    <mergeCell ref="L165:L168"/>
    <mergeCell ref="M165:M168"/>
    <mergeCell ref="N165:N168"/>
    <mergeCell ref="O165:O168"/>
    <mergeCell ref="P165:P168"/>
    <mergeCell ref="C166:C168"/>
    <mergeCell ref="D166:D168"/>
    <mergeCell ref="E166:E168"/>
    <mergeCell ref="F166:F168"/>
    <mergeCell ref="G166:G168"/>
    <mergeCell ref="H166:H168"/>
    <mergeCell ref="I166:I168"/>
    <mergeCell ref="J166:J168"/>
    <mergeCell ref="A51:A54"/>
    <mergeCell ref="B51:B54"/>
    <mergeCell ref="A48:P48"/>
    <mergeCell ref="A49:P49"/>
    <mergeCell ref="C51:F51"/>
    <mergeCell ref="G51:J51"/>
    <mergeCell ref="L51:L54"/>
    <mergeCell ref="M51:M54"/>
    <mergeCell ref="A162:P162"/>
    <mergeCell ref="A163:P163"/>
    <mergeCell ref="A138:P138"/>
    <mergeCell ref="A139:P139"/>
    <mergeCell ref="A140:P140"/>
    <mergeCell ref="A161:P161"/>
    <mergeCell ref="A142:A145"/>
    <mergeCell ref="B142:B145"/>
    <mergeCell ref="C142:F142"/>
    <mergeCell ref="G142:J142"/>
    <mergeCell ref="A115:P115"/>
    <mergeCell ref="A116:P116"/>
    <mergeCell ref="A117:P117"/>
    <mergeCell ref="A119:A122"/>
    <mergeCell ref="B119:B122"/>
    <mergeCell ref="C119:F119"/>
    <mergeCell ref="G119:J119"/>
    <mergeCell ref="K119:K122"/>
    <mergeCell ref="L119:L122"/>
    <mergeCell ref="M119:M122"/>
    <mergeCell ref="N119:N122"/>
    <mergeCell ref="O119:O122"/>
    <mergeCell ref="P119:P122"/>
    <mergeCell ref="C120:C122"/>
    <mergeCell ref="D120:D122"/>
    <mergeCell ref="A26:P26"/>
    <mergeCell ref="C28:F28"/>
    <mergeCell ref="G28:J28"/>
    <mergeCell ref="L28:L31"/>
    <mergeCell ref="M28:M31"/>
    <mergeCell ref="N28:N31"/>
    <mergeCell ref="O28:O31"/>
    <mergeCell ref="P28:P31"/>
    <mergeCell ref="C29:C31"/>
    <mergeCell ref="A96:A99"/>
    <mergeCell ref="B96:B99"/>
    <mergeCell ref="A92:P92"/>
    <mergeCell ref="A93:P93"/>
    <mergeCell ref="A94:P94"/>
    <mergeCell ref="C96:F96"/>
    <mergeCell ref="G96:J96"/>
    <mergeCell ref="L96:L99"/>
    <mergeCell ref="M96:M99"/>
    <mergeCell ref="D29:D31"/>
    <mergeCell ref="E29:E31"/>
    <mergeCell ref="F29:F31"/>
    <mergeCell ref="G29:G31"/>
    <mergeCell ref="H29:H31"/>
    <mergeCell ref="I29:I31"/>
    <mergeCell ref="J29:J31"/>
    <mergeCell ref="K28:K31"/>
    <mergeCell ref="A28:A31"/>
    <mergeCell ref="B28:B31"/>
    <mergeCell ref="N51:N54"/>
    <mergeCell ref="O51:O54"/>
    <mergeCell ref="P51:P54"/>
    <mergeCell ref="C52:C54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H6:H8"/>
    <mergeCell ref="I6:I8"/>
    <mergeCell ref="J6:J8"/>
    <mergeCell ref="K5:K8"/>
    <mergeCell ref="A24:P24"/>
    <mergeCell ref="A25:P25"/>
    <mergeCell ref="A5:A8"/>
    <mergeCell ref="B5:B8"/>
    <mergeCell ref="D52:D54"/>
    <mergeCell ref="E52:E54"/>
    <mergeCell ref="F52:F54"/>
    <mergeCell ref="G52:G54"/>
    <mergeCell ref="H52:H54"/>
    <mergeCell ref="I52:I54"/>
    <mergeCell ref="J52:J54"/>
    <mergeCell ref="K51:K54"/>
    <mergeCell ref="A47:P47"/>
    <mergeCell ref="A69:P69"/>
    <mergeCell ref="A70:P70"/>
    <mergeCell ref="A71:P71"/>
    <mergeCell ref="A73:A76"/>
    <mergeCell ref="B73:B76"/>
    <mergeCell ref="C73:F73"/>
    <mergeCell ref="G73:J73"/>
    <mergeCell ref="K73:K76"/>
    <mergeCell ref="L73:L76"/>
    <mergeCell ref="M73:M76"/>
    <mergeCell ref="N73:N76"/>
    <mergeCell ref="O73:O76"/>
    <mergeCell ref="P73:P76"/>
    <mergeCell ref="C74:C76"/>
    <mergeCell ref="D74:D76"/>
    <mergeCell ref="E74:E76"/>
    <mergeCell ref="F74:F76"/>
    <mergeCell ref="G74:G76"/>
    <mergeCell ref="H74:H76"/>
    <mergeCell ref="I74:I76"/>
    <mergeCell ref="J74:J76"/>
    <mergeCell ref="N96:N99"/>
    <mergeCell ref="O96:O99"/>
    <mergeCell ref="P96:P99"/>
    <mergeCell ref="C97:C99"/>
    <mergeCell ref="D97:D99"/>
    <mergeCell ref="E97:E99"/>
    <mergeCell ref="F97:F99"/>
    <mergeCell ref="G97:G99"/>
    <mergeCell ref="H97:H99"/>
    <mergeCell ref="I97:I99"/>
    <mergeCell ref="J97:J99"/>
    <mergeCell ref="K96:K99"/>
    <mergeCell ref="K142:K145"/>
    <mergeCell ref="L142:L145"/>
    <mergeCell ref="M142:M145"/>
    <mergeCell ref="N142:N145"/>
    <mergeCell ref="O142:O145"/>
    <mergeCell ref="P142:P145"/>
    <mergeCell ref="C143:C145"/>
    <mergeCell ref="D143:D145"/>
    <mergeCell ref="E143:E145"/>
    <mergeCell ref="F143:F145"/>
    <mergeCell ref="G143:G145"/>
    <mergeCell ref="H143:H145"/>
    <mergeCell ref="I143:I145"/>
    <mergeCell ref="J143:J145"/>
    <mergeCell ref="E120:E122"/>
    <mergeCell ref="F120:F122"/>
    <mergeCell ref="G120:G122"/>
    <mergeCell ref="H120:H122"/>
    <mergeCell ref="I120:I122"/>
    <mergeCell ref="J120:J122"/>
    <mergeCell ref="A864:P864"/>
    <mergeCell ref="A865:P865"/>
    <mergeCell ref="A866:P866"/>
    <mergeCell ref="A868:A871"/>
    <mergeCell ref="B868:B871"/>
    <mergeCell ref="C868:F868"/>
    <mergeCell ref="G868:J868"/>
    <mergeCell ref="K868:K871"/>
    <mergeCell ref="L868:L871"/>
    <mergeCell ref="M868:M871"/>
    <mergeCell ref="N868:N871"/>
    <mergeCell ref="O868:O871"/>
    <mergeCell ref="P868:P871"/>
    <mergeCell ref="C869:C871"/>
    <mergeCell ref="D869:D871"/>
    <mergeCell ref="E869:E871"/>
    <mergeCell ref="F869:F871"/>
    <mergeCell ref="G869:G871"/>
    <mergeCell ref="H869:H871"/>
    <mergeCell ref="I869:I871"/>
    <mergeCell ref="J869:J871"/>
    <mergeCell ref="A906:P906"/>
    <mergeCell ref="A907:P907"/>
    <mergeCell ref="A908:P908"/>
    <mergeCell ref="A910:A913"/>
    <mergeCell ref="B910:B913"/>
    <mergeCell ref="C910:F910"/>
    <mergeCell ref="G910:J910"/>
    <mergeCell ref="K910:K913"/>
    <mergeCell ref="L910:L913"/>
    <mergeCell ref="M910:M913"/>
    <mergeCell ref="N910:N913"/>
    <mergeCell ref="O910:O913"/>
    <mergeCell ref="P910:P913"/>
    <mergeCell ref="C911:C913"/>
    <mergeCell ref="D911:D913"/>
    <mergeCell ref="E911:E913"/>
    <mergeCell ref="F911:F913"/>
    <mergeCell ref="G911:G913"/>
    <mergeCell ref="H911:H913"/>
    <mergeCell ref="I911:I913"/>
    <mergeCell ref="J911:J913"/>
    <mergeCell ref="M953:M956"/>
    <mergeCell ref="N953:N956"/>
    <mergeCell ref="O953:O956"/>
    <mergeCell ref="P953:P956"/>
    <mergeCell ref="C954:C956"/>
    <mergeCell ref="D954:D956"/>
    <mergeCell ref="E954:E956"/>
    <mergeCell ref="F954:F956"/>
    <mergeCell ref="G954:G956"/>
    <mergeCell ref="H954:H956"/>
    <mergeCell ref="I954:I956"/>
    <mergeCell ref="J954:J956"/>
    <mergeCell ref="A929:P929"/>
    <mergeCell ref="A931:A934"/>
    <mergeCell ref="B931:B934"/>
    <mergeCell ref="C931:F931"/>
    <mergeCell ref="G931:J931"/>
    <mergeCell ref="K931:K934"/>
    <mergeCell ref="L931:L934"/>
    <mergeCell ref="M931:M934"/>
    <mergeCell ref="N931:N934"/>
    <mergeCell ref="O931:O934"/>
    <mergeCell ref="P931:P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A927:P927"/>
    <mergeCell ref="A928:P928"/>
    <mergeCell ref="A971:P971"/>
    <mergeCell ref="A972:P972"/>
    <mergeCell ref="A973:P973"/>
    <mergeCell ref="A975:A978"/>
    <mergeCell ref="B975:B978"/>
    <mergeCell ref="C975:F975"/>
    <mergeCell ref="G975:J975"/>
    <mergeCell ref="K975:K978"/>
    <mergeCell ref="L975:L978"/>
    <mergeCell ref="M975:M978"/>
    <mergeCell ref="N975:N978"/>
    <mergeCell ref="O975:O978"/>
    <mergeCell ref="P975:P978"/>
    <mergeCell ref="C976:C978"/>
    <mergeCell ref="D976:D978"/>
    <mergeCell ref="E976:E978"/>
    <mergeCell ref="F976:F978"/>
    <mergeCell ref="G976:G978"/>
    <mergeCell ref="H976:H978"/>
    <mergeCell ref="I976:I978"/>
    <mergeCell ref="J976:J978"/>
    <mergeCell ref="A949:P949"/>
    <mergeCell ref="A950:P950"/>
    <mergeCell ref="A951:P951"/>
    <mergeCell ref="A953:A956"/>
    <mergeCell ref="B953:B956"/>
    <mergeCell ref="C953:F953"/>
    <mergeCell ref="G953:J953"/>
    <mergeCell ref="K953:K956"/>
    <mergeCell ref="L953:L956"/>
    <mergeCell ref="A380:P380"/>
    <mergeCell ref="A381:P381"/>
    <mergeCell ref="A382:P382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</mergeCells>
  <pageMargins left="0.7" right="0.7" top="0.75" bottom="0.75" header="0.3" footer="0.3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814"/>
  <sheetViews>
    <sheetView topLeftCell="A735" workbookViewId="0">
      <selection activeCell="S742" sqref="S742"/>
    </sheetView>
  </sheetViews>
  <sheetFormatPr defaultRowHeight="15"/>
  <cols>
    <col min="1" max="1" width="12.85546875" customWidth="1"/>
    <col min="2" max="2" width="11" bestFit="1" customWidth="1"/>
    <col min="3" max="3" width="12.140625" bestFit="1" customWidth="1"/>
    <col min="4" max="5" width="9.42578125" bestFit="1" customWidth="1"/>
    <col min="6" max="6" width="12.140625" bestFit="1" customWidth="1"/>
    <col min="7" max="7" width="12.28515625" bestFit="1" customWidth="1"/>
    <col min="8" max="9" width="9.42578125" bestFit="1" customWidth="1"/>
    <col min="10" max="11" width="12.28515625" bestFit="1" customWidth="1"/>
    <col min="12" max="12" width="14.42578125" bestFit="1" customWidth="1"/>
    <col min="13" max="13" width="9.28515625" bestFit="1" customWidth="1"/>
    <col min="14" max="14" width="16.7109375" customWidth="1"/>
    <col min="15" max="15" width="11" customWidth="1"/>
    <col min="16" max="16" width="10.85546875" bestFit="1" customWidth="1"/>
  </cols>
  <sheetData>
    <row r="1" spans="1:16" ht="24.6" hidden="1" customHeight="1">
      <c r="A1" s="222" t="s">
        <v>22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6" ht="24" customHeight="1">
      <c r="A2" s="161" t="s">
        <v>135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161" t="s">
        <v>139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</row>
    <row r="4" spans="1:16" ht="24">
      <c r="A4" s="223" t="s">
        <v>108</v>
      </c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</row>
    <row r="5" spans="1:16" ht="24">
      <c r="A5" s="208" t="s">
        <v>1</v>
      </c>
      <c r="B5" s="209" t="s">
        <v>20</v>
      </c>
      <c r="C5" s="210" t="s">
        <v>40</v>
      </c>
      <c r="D5" s="211"/>
      <c r="E5" s="211"/>
      <c r="F5" s="212"/>
      <c r="G5" s="210" t="s">
        <v>41</v>
      </c>
      <c r="H5" s="211"/>
      <c r="I5" s="211"/>
      <c r="J5" s="212"/>
      <c r="K5" s="213" t="s">
        <v>42</v>
      </c>
      <c r="L5" s="213" t="s">
        <v>43</v>
      </c>
      <c r="M5" s="213" t="s">
        <v>44</v>
      </c>
      <c r="N5" s="213" t="s">
        <v>45</v>
      </c>
      <c r="O5" s="213" t="s">
        <v>46</v>
      </c>
      <c r="P5" s="205" t="s">
        <v>21</v>
      </c>
    </row>
    <row r="6" spans="1:16">
      <c r="A6" s="208"/>
      <c r="B6" s="209"/>
      <c r="C6" s="205" t="s">
        <v>47</v>
      </c>
      <c r="D6" s="205" t="s">
        <v>48</v>
      </c>
      <c r="E6" s="205" t="s">
        <v>49</v>
      </c>
      <c r="F6" s="205" t="s">
        <v>50</v>
      </c>
      <c r="G6" s="205" t="s">
        <v>51</v>
      </c>
      <c r="H6" s="205" t="s">
        <v>52</v>
      </c>
      <c r="I6" s="205" t="s">
        <v>49</v>
      </c>
      <c r="J6" s="205" t="s">
        <v>53</v>
      </c>
      <c r="K6" s="214"/>
      <c r="L6" s="214"/>
      <c r="M6" s="214"/>
      <c r="N6" s="214"/>
      <c r="O6" s="214"/>
      <c r="P6" s="206"/>
    </row>
    <row r="7" spans="1:16">
      <c r="A7" s="208"/>
      <c r="B7" s="209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>
      <c r="A8" s="208"/>
      <c r="B8" s="209"/>
      <c r="C8" s="207"/>
      <c r="D8" s="207"/>
      <c r="E8" s="207"/>
      <c r="F8" s="207"/>
      <c r="G8" s="207"/>
      <c r="H8" s="207"/>
      <c r="I8" s="207"/>
      <c r="J8" s="207"/>
      <c r="K8" s="215"/>
      <c r="L8" s="215"/>
      <c r="M8" s="215"/>
      <c r="N8" s="215"/>
      <c r="O8" s="215"/>
      <c r="P8" s="207"/>
    </row>
    <row r="9" spans="1:16" ht="24">
      <c r="A9" s="42" t="s">
        <v>54</v>
      </c>
      <c r="B9" s="42">
        <v>1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2</v>
      </c>
      <c r="H9" s="42">
        <v>0</v>
      </c>
      <c r="I9" s="42">
        <v>0</v>
      </c>
      <c r="J9" s="42">
        <f>G9-H9-I9</f>
        <v>2</v>
      </c>
      <c r="K9" s="42">
        <f>F9+J9</f>
        <v>2</v>
      </c>
      <c r="L9" s="42">
        <v>0</v>
      </c>
      <c r="M9" s="42" t="s">
        <v>82</v>
      </c>
      <c r="N9" s="44">
        <f>L9*O9</f>
        <v>0</v>
      </c>
      <c r="O9" s="44">
        <v>0</v>
      </c>
      <c r="P9" s="44">
        <v>0</v>
      </c>
    </row>
    <row r="10" spans="1:16" ht="24">
      <c r="A10" s="42" t="s">
        <v>55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33" si="0">L10*O10</f>
        <v>0</v>
      </c>
      <c r="O10" s="44"/>
      <c r="P10" s="44"/>
    </row>
    <row r="11" spans="1:16" ht="24">
      <c r="A11" s="42" t="s">
        <v>56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57</v>
      </c>
      <c r="B12" s="42">
        <v>1</v>
      </c>
      <c r="C12" s="42">
        <v>0</v>
      </c>
      <c r="D12" s="42">
        <v>0</v>
      </c>
      <c r="E12" s="42">
        <v>0</v>
      </c>
      <c r="F12" s="42">
        <f>C12+D12+E12</f>
        <v>0</v>
      </c>
      <c r="G12" s="42">
        <v>1</v>
      </c>
      <c r="H12" s="42">
        <v>0</v>
      </c>
      <c r="I12" s="42">
        <v>0</v>
      </c>
      <c r="J12" s="42">
        <f>G12-H12-I12</f>
        <v>1</v>
      </c>
      <c r="K12" s="42">
        <f>F12+J12</f>
        <v>1</v>
      </c>
      <c r="L12" s="42">
        <v>0</v>
      </c>
      <c r="M12" s="42" t="s">
        <v>82</v>
      </c>
      <c r="N12" s="44">
        <f>L12*O120</f>
        <v>0</v>
      </c>
      <c r="O12" s="44">
        <v>0</v>
      </c>
      <c r="P12" s="44">
        <v>0</v>
      </c>
    </row>
    <row r="13" spans="1:16" ht="24">
      <c r="A13" s="42" t="s">
        <v>58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59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4">
        <f t="shared" si="0"/>
        <v>0</v>
      </c>
      <c r="O14" s="44"/>
      <c r="P14" s="44"/>
    </row>
    <row r="15" spans="1:16" ht="24">
      <c r="A15" s="42" t="s">
        <v>60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/>
    </row>
    <row r="16" spans="1:16" ht="24">
      <c r="A16" s="42" t="s">
        <v>61</v>
      </c>
      <c r="B16" s="42">
        <v>2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4</v>
      </c>
      <c r="H16" s="42">
        <v>0</v>
      </c>
      <c r="I16" s="42">
        <v>0</v>
      </c>
      <c r="J16" s="42">
        <f>G16-H16-I16</f>
        <v>4</v>
      </c>
      <c r="K16" s="42">
        <f>F16+J16</f>
        <v>4</v>
      </c>
      <c r="L16" s="42">
        <v>0</v>
      </c>
      <c r="M16" s="42" t="s">
        <v>82</v>
      </c>
      <c r="N16" s="44">
        <f t="shared" si="0"/>
        <v>0</v>
      </c>
      <c r="O16" s="44">
        <v>0</v>
      </c>
      <c r="P16" s="44">
        <v>0</v>
      </c>
    </row>
    <row r="17" spans="1:17" ht="24">
      <c r="A17" s="42" t="s">
        <v>62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4">
        <f t="shared" si="0"/>
        <v>0</v>
      </c>
      <c r="O17" s="44"/>
      <c r="P17" s="44"/>
    </row>
    <row r="18" spans="1:17" ht="24">
      <c r="A18" s="42" t="s">
        <v>63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4">
        <f t="shared" si="0"/>
        <v>0</v>
      </c>
      <c r="O18" s="44"/>
      <c r="P18" s="44"/>
    </row>
    <row r="19" spans="1:17" ht="24">
      <c r="A19" s="42" t="s">
        <v>64</v>
      </c>
      <c r="B19" s="42">
        <v>44</v>
      </c>
      <c r="C19" s="42">
        <v>0</v>
      </c>
      <c r="D19" s="42">
        <v>0</v>
      </c>
      <c r="E19" s="42">
        <v>0</v>
      </c>
      <c r="F19" s="42">
        <f>C19+D19+E19</f>
        <v>0</v>
      </c>
      <c r="G19" s="42">
        <v>95</v>
      </c>
      <c r="H19" s="42">
        <v>0</v>
      </c>
      <c r="I19" s="42">
        <v>0</v>
      </c>
      <c r="J19" s="42">
        <f>G19-H19-I19</f>
        <v>95</v>
      </c>
      <c r="K19" s="42">
        <f>F19+J19</f>
        <v>95</v>
      </c>
      <c r="L19" s="42">
        <v>0</v>
      </c>
      <c r="M19" s="42" t="s">
        <v>82</v>
      </c>
      <c r="N19" s="44">
        <f t="shared" si="0"/>
        <v>0</v>
      </c>
      <c r="O19" s="44">
        <v>0</v>
      </c>
      <c r="P19" s="44">
        <v>0</v>
      </c>
    </row>
    <row r="20" spans="1:17" ht="24">
      <c r="A20" s="42" t="s">
        <v>65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0"/>
        <v>0</v>
      </c>
      <c r="O20" s="44"/>
      <c r="P20" s="44"/>
    </row>
    <row r="21" spans="1:17" ht="24">
      <c r="A21" s="42" t="s">
        <v>66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0"/>
        <v>0</v>
      </c>
      <c r="O21" s="44"/>
      <c r="P21" s="44"/>
    </row>
    <row r="22" spans="1:17" ht="24">
      <c r="A22" s="42" t="s">
        <v>67</v>
      </c>
      <c r="B22" s="83">
        <v>1</v>
      </c>
      <c r="C22" s="83">
        <v>0</v>
      </c>
      <c r="D22" s="42">
        <v>0</v>
      </c>
      <c r="E22" s="42">
        <v>0</v>
      </c>
      <c r="F22" s="42">
        <f>C22+D22+E22</f>
        <v>0</v>
      </c>
      <c r="G22" s="42">
        <v>2</v>
      </c>
      <c r="H22" s="42">
        <v>0</v>
      </c>
      <c r="I22" s="42">
        <v>0</v>
      </c>
      <c r="J22" s="42">
        <f>G22-H22-I22</f>
        <v>2</v>
      </c>
      <c r="K22" s="42">
        <f>F22+J22</f>
        <v>2</v>
      </c>
      <c r="L22" s="42">
        <v>0</v>
      </c>
      <c r="M22" s="42" t="s">
        <v>82</v>
      </c>
      <c r="N22" s="44">
        <f t="shared" si="0"/>
        <v>0</v>
      </c>
      <c r="O22" s="44">
        <v>0</v>
      </c>
      <c r="P22" s="44">
        <v>0</v>
      </c>
    </row>
    <row r="23" spans="1:17" ht="24">
      <c r="A23" s="42" t="s">
        <v>68</v>
      </c>
      <c r="B23" s="83">
        <v>7</v>
      </c>
      <c r="C23" s="83">
        <v>0</v>
      </c>
      <c r="D23" s="42">
        <v>0</v>
      </c>
      <c r="E23" s="42">
        <v>0</v>
      </c>
      <c r="F23" s="42">
        <f>C23+D23+E23</f>
        <v>0</v>
      </c>
      <c r="G23" s="42">
        <v>20</v>
      </c>
      <c r="H23" s="42">
        <v>0</v>
      </c>
      <c r="I23" s="42">
        <v>0</v>
      </c>
      <c r="J23" s="42">
        <f>G23-H23-I23</f>
        <v>20</v>
      </c>
      <c r="K23" s="42">
        <f>F23+J23</f>
        <v>20</v>
      </c>
      <c r="L23" s="42">
        <v>0</v>
      </c>
      <c r="M23" s="42" t="s">
        <v>82</v>
      </c>
      <c r="N23" s="44">
        <f t="shared" si="0"/>
        <v>0</v>
      </c>
      <c r="O23" s="44">
        <v>0</v>
      </c>
      <c r="P23" s="44">
        <v>0</v>
      </c>
      <c r="Q23" s="9"/>
    </row>
    <row r="24" spans="1:17" ht="24">
      <c r="A24" s="42" t="s">
        <v>69</v>
      </c>
      <c r="B24" s="83"/>
      <c r="C24" s="83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4">
        <f t="shared" si="0"/>
        <v>0</v>
      </c>
      <c r="O24" s="44"/>
      <c r="P24" s="44"/>
    </row>
    <row r="25" spans="1:17" ht="24">
      <c r="A25" s="42" t="s">
        <v>70</v>
      </c>
      <c r="B25" s="83"/>
      <c r="C25" s="83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4">
        <f t="shared" si="0"/>
        <v>0</v>
      </c>
      <c r="O25" s="44"/>
      <c r="P25" s="44"/>
    </row>
    <row r="26" spans="1:17" ht="24">
      <c r="A26" s="42" t="s">
        <v>71</v>
      </c>
      <c r="B26" s="83"/>
      <c r="C26" s="83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4">
        <f t="shared" si="0"/>
        <v>0</v>
      </c>
      <c r="O26" s="44"/>
      <c r="P26" s="44"/>
    </row>
    <row r="27" spans="1:17" ht="24">
      <c r="A27" s="42" t="s">
        <v>72</v>
      </c>
      <c r="B27" s="83">
        <v>1</v>
      </c>
      <c r="C27" s="83">
        <v>0</v>
      </c>
      <c r="D27" s="42">
        <v>0</v>
      </c>
      <c r="E27" s="42">
        <v>0</v>
      </c>
      <c r="F27" s="42">
        <f>C27+D27+E27</f>
        <v>0</v>
      </c>
      <c r="G27" s="42">
        <v>3</v>
      </c>
      <c r="H27" s="42">
        <v>0</v>
      </c>
      <c r="I27" s="42">
        <v>0</v>
      </c>
      <c r="J27" s="42">
        <f>G27-H27-I27</f>
        <v>3</v>
      </c>
      <c r="K27" s="42">
        <f>F27+J27</f>
        <v>3</v>
      </c>
      <c r="L27" s="42">
        <v>0</v>
      </c>
      <c r="M27" s="42" t="s">
        <v>82</v>
      </c>
      <c r="N27" s="44">
        <f t="shared" si="0"/>
        <v>0</v>
      </c>
      <c r="O27" s="44">
        <v>0</v>
      </c>
      <c r="P27" s="44">
        <v>0</v>
      </c>
    </row>
    <row r="28" spans="1:17" ht="24">
      <c r="A28" s="42" t="s">
        <v>73</v>
      </c>
      <c r="B28" s="83"/>
      <c r="C28" s="83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4">
        <f t="shared" si="0"/>
        <v>0</v>
      </c>
      <c r="O28" s="44"/>
      <c r="P28" s="44"/>
    </row>
    <row r="29" spans="1:17" ht="24">
      <c r="A29" s="42" t="s">
        <v>74</v>
      </c>
      <c r="B29" s="83"/>
      <c r="C29" s="83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4">
        <f t="shared" si="0"/>
        <v>0</v>
      </c>
      <c r="O29" s="44"/>
      <c r="P29" s="44"/>
    </row>
    <row r="30" spans="1:17" ht="24">
      <c r="A30" s="42" t="s">
        <v>75</v>
      </c>
      <c r="B30" s="83"/>
      <c r="C30" s="83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>
        <f t="shared" si="0"/>
        <v>0</v>
      </c>
      <c r="O30" s="44"/>
      <c r="P30" s="44"/>
    </row>
    <row r="31" spans="1:17" ht="24">
      <c r="A31" s="42" t="s">
        <v>76</v>
      </c>
      <c r="B31" s="83"/>
      <c r="C31" s="83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4">
        <f t="shared" si="0"/>
        <v>0</v>
      </c>
      <c r="O31" s="44"/>
      <c r="P31" s="44"/>
    </row>
    <row r="32" spans="1:17" ht="24">
      <c r="A32" s="42" t="s">
        <v>77</v>
      </c>
      <c r="B32" s="83"/>
      <c r="C32" s="83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4">
        <f t="shared" si="0"/>
        <v>0</v>
      </c>
      <c r="O32" s="44"/>
      <c r="P32" s="44"/>
    </row>
    <row r="33" spans="1:16" ht="24">
      <c r="A33" s="42" t="s">
        <v>78</v>
      </c>
      <c r="B33" s="83">
        <v>1</v>
      </c>
      <c r="C33" s="83">
        <v>0</v>
      </c>
      <c r="D33" s="42">
        <v>0</v>
      </c>
      <c r="E33" s="42">
        <v>0</v>
      </c>
      <c r="F33" s="42">
        <f>C33+D33+E33</f>
        <v>0</v>
      </c>
      <c r="G33" s="42">
        <v>5</v>
      </c>
      <c r="H33" s="42">
        <v>0</v>
      </c>
      <c r="I33" s="42">
        <v>0</v>
      </c>
      <c r="J33" s="42">
        <f>G33-H33-I33</f>
        <v>5</v>
      </c>
      <c r="K33" s="42">
        <f>F33+J33</f>
        <v>5</v>
      </c>
      <c r="L33" s="42">
        <v>0</v>
      </c>
      <c r="M33" s="42" t="s">
        <v>82</v>
      </c>
      <c r="N33" s="44">
        <f t="shared" si="0"/>
        <v>0</v>
      </c>
      <c r="O33" s="44">
        <v>0</v>
      </c>
      <c r="P33" s="44">
        <v>0</v>
      </c>
    </row>
    <row r="34" spans="1:16" ht="24">
      <c r="A34" s="84" t="s">
        <v>23</v>
      </c>
      <c r="B34" s="85">
        <f>SUM(B9:B33)</f>
        <v>58</v>
      </c>
      <c r="C34" s="85">
        <f>SUM(C9:C33)</f>
        <v>0</v>
      </c>
      <c r="D34" s="85">
        <f>SUM(D9:D33)</f>
        <v>0</v>
      </c>
      <c r="E34" s="85">
        <f>SUM(E9:E33)</f>
        <v>0</v>
      </c>
      <c r="F34" s="86">
        <f>C34+D34+E34</f>
        <v>0</v>
      </c>
      <c r="G34" s="85">
        <f>SUM(G9:G33)</f>
        <v>132</v>
      </c>
      <c r="H34" s="85">
        <f>SUM(H9:H33)</f>
        <v>0</v>
      </c>
      <c r="I34" s="85">
        <f>SUM(I9:I33)</f>
        <v>0</v>
      </c>
      <c r="J34" s="86">
        <f>G34-H34-I34</f>
        <v>132</v>
      </c>
      <c r="K34" s="86">
        <f>F34+J34</f>
        <v>132</v>
      </c>
      <c r="L34" s="85">
        <f>SUM(L9:L33)</f>
        <v>0</v>
      </c>
      <c r="M34" s="85" t="s">
        <v>82</v>
      </c>
      <c r="N34" s="87">
        <f>SUM(N9:N33)</f>
        <v>0</v>
      </c>
      <c r="O34" s="112" t="e">
        <f>N34/L34</f>
        <v>#DIV/0!</v>
      </c>
      <c r="P34" s="87">
        <f>SUM(P9:P33)</f>
        <v>0</v>
      </c>
    </row>
    <row r="35" spans="1:16" ht="17.2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</row>
    <row r="36" spans="1:16" ht="24">
      <c r="A36" s="208" t="s">
        <v>3</v>
      </c>
      <c r="B36" s="209" t="s">
        <v>20</v>
      </c>
      <c r="C36" s="210" t="s">
        <v>40</v>
      </c>
      <c r="D36" s="211"/>
      <c r="E36" s="211"/>
      <c r="F36" s="212"/>
      <c r="G36" s="210" t="s">
        <v>41</v>
      </c>
      <c r="H36" s="211"/>
      <c r="I36" s="211"/>
      <c r="J36" s="212"/>
      <c r="K36" s="213" t="s">
        <v>42</v>
      </c>
      <c r="L36" s="213" t="s">
        <v>43</v>
      </c>
      <c r="M36" s="213" t="s">
        <v>44</v>
      </c>
      <c r="N36" s="213" t="s">
        <v>45</v>
      </c>
      <c r="O36" s="213" t="s">
        <v>46</v>
      </c>
      <c r="P36" s="205" t="s">
        <v>21</v>
      </c>
    </row>
    <row r="37" spans="1:16">
      <c r="A37" s="208"/>
      <c r="B37" s="209"/>
      <c r="C37" s="205" t="s">
        <v>47</v>
      </c>
      <c r="D37" s="205" t="s">
        <v>48</v>
      </c>
      <c r="E37" s="205" t="s">
        <v>49</v>
      </c>
      <c r="F37" s="205" t="s">
        <v>50</v>
      </c>
      <c r="G37" s="205" t="s">
        <v>51</v>
      </c>
      <c r="H37" s="205" t="s">
        <v>52</v>
      </c>
      <c r="I37" s="205" t="s">
        <v>49</v>
      </c>
      <c r="J37" s="205" t="s">
        <v>53</v>
      </c>
      <c r="K37" s="214"/>
      <c r="L37" s="214"/>
      <c r="M37" s="214"/>
      <c r="N37" s="214"/>
      <c r="O37" s="214"/>
      <c r="P37" s="206"/>
    </row>
    <row r="38" spans="1:16">
      <c r="A38" s="208"/>
      <c r="B38" s="209"/>
      <c r="C38" s="206"/>
      <c r="D38" s="206"/>
      <c r="E38" s="206"/>
      <c r="F38" s="206"/>
      <c r="G38" s="206"/>
      <c r="H38" s="206"/>
      <c r="I38" s="206"/>
      <c r="J38" s="206"/>
      <c r="K38" s="214"/>
      <c r="L38" s="214"/>
      <c r="M38" s="214"/>
      <c r="N38" s="214"/>
      <c r="O38" s="214"/>
      <c r="P38" s="206"/>
    </row>
    <row r="39" spans="1:16">
      <c r="A39" s="208"/>
      <c r="B39" s="209"/>
      <c r="C39" s="207"/>
      <c r="D39" s="207"/>
      <c r="E39" s="207"/>
      <c r="F39" s="207"/>
      <c r="G39" s="207"/>
      <c r="H39" s="207"/>
      <c r="I39" s="207"/>
      <c r="J39" s="207"/>
      <c r="K39" s="215"/>
      <c r="L39" s="215"/>
      <c r="M39" s="215"/>
      <c r="N39" s="215"/>
      <c r="O39" s="215"/>
      <c r="P39" s="207"/>
    </row>
    <row r="40" spans="1:16" ht="24">
      <c r="A40" s="42" t="s">
        <v>54</v>
      </c>
      <c r="B40" s="42">
        <v>6</v>
      </c>
      <c r="C40" s="42">
        <v>2</v>
      </c>
      <c r="D40" s="42">
        <v>0</v>
      </c>
      <c r="E40" s="42">
        <v>0</v>
      </c>
      <c r="F40" s="42">
        <f>C40+D40+E40</f>
        <v>2</v>
      </c>
      <c r="G40" s="42">
        <v>40</v>
      </c>
      <c r="H40" s="42">
        <v>0</v>
      </c>
      <c r="I40" s="42">
        <v>0</v>
      </c>
      <c r="J40" s="42">
        <f>G40-H40-I40</f>
        <v>40</v>
      </c>
      <c r="K40" s="42">
        <f>F40+J40</f>
        <v>42</v>
      </c>
      <c r="L40" s="42">
        <v>0</v>
      </c>
      <c r="M40" s="42" t="s">
        <v>82</v>
      </c>
      <c r="N40" s="45">
        <f>L40*O40</f>
        <v>0</v>
      </c>
      <c r="O40" s="42">
        <v>0</v>
      </c>
      <c r="P40" s="42">
        <v>0</v>
      </c>
    </row>
    <row r="41" spans="1:16" ht="24">
      <c r="A41" s="42" t="s">
        <v>55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>
        <f t="shared" ref="N41:N60" si="1">L41*O41</f>
        <v>0</v>
      </c>
      <c r="O41" s="42"/>
      <c r="P41" s="42"/>
    </row>
    <row r="42" spans="1:16" ht="24">
      <c r="A42" s="42" t="s">
        <v>56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>
        <f t="shared" si="1"/>
        <v>0</v>
      </c>
      <c r="O42" s="42"/>
      <c r="P42" s="42"/>
    </row>
    <row r="43" spans="1:16" ht="24">
      <c r="A43" s="42" t="s">
        <v>57</v>
      </c>
      <c r="B43" s="42">
        <v>2</v>
      </c>
      <c r="C43" s="42">
        <v>0</v>
      </c>
      <c r="D43" s="42">
        <v>0</v>
      </c>
      <c r="E43" s="42">
        <v>0</v>
      </c>
      <c r="F43" s="42">
        <f>C43+D43+E43</f>
        <v>0</v>
      </c>
      <c r="G43" s="42">
        <v>15</v>
      </c>
      <c r="H43" s="42">
        <v>0</v>
      </c>
      <c r="I43" s="42">
        <v>0</v>
      </c>
      <c r="J43" s="42">
        <f>G43-H43-I43</f>
        <v>15</v>
      </c>
      <c r="K43" s="42">
        <f>F43+J43</f>
        <v>15</v>
      </c>
      <c r="L43" s="42">
        <v>0</v>
      </c>
      <c r="M43" s="42" t="s">
        <v>82</v>
      </c>
      <c r="N43" s="42">
        <f t="shared" si="1"/>
        <v>0</v>
      </c>
      <c r="O43" s="42">
        <v>0</v>
      </c>
      <c r="P43" s="42">
        <v>0</v>
      </c>
    </row>
    <row r="44" spans="1:16" ht="24">
      <c r="A44" s="42" t="s">
        <v>58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>
        <f t="shared" si="1"/>
        <v>0</v>
      </c>
      <c r="O44" s="42"/>
      <c r="P44" s="42"/>
    </row>
    <row r="45" spans="1:16" ht="24">
      <c r="A45" s="42" t="s">
        <v>59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>
        <f t="shared" si="1"/>
        <v>0</v>
      </c>
      <c r="O45" s="42"/>
      <c r="P45" s="42"/>
    </row>
    <row r="46" spans="1:16" ht="24">
      <c r="A46" s="42" t="s">
        <v>60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>
        <f t="shared" si="1"/>
        <v>0</v>
      </c>
      <c r="O46" s="42"/>
      <c r="P46" s="42"/>
    </row>
    <row r="47" spans="1:16" ht="24">
      <c r="A47" s="42" t="s">
        <v>61</v>
      </c>
      <c r="B47" s="42">
        <v>2</v>
      </c>
      <c r="C47" s="42">
        <v>0</v>
      </c>
      <c r="D47" s="42">
        <v>0</v>
      </c>
      <c r="E47" s="42">
        <v>0</v>
      </c>
      <c r="F47" s="42">
        <f>C47+D47+E47</f>
        <v>0</v>
      </c>
      <c r="G47" s="42">
        <v>17</v>
      </c>
      <c r="H47" s="42">
        <v>0</v>
      </c>
      <c r="I47" s="42">
        <v>0</v>
      </c>
      <c r="J47" s="42">
        <f>G47-H47-I47</f>
        <v>17</v>
      </c>
      <c r="K47" s="42">
        <f>F47+J47</f>
        <v>17</v>
      </c>
      <c r="L47" s="42">
        <v>0</v>
      </c>
      <c r="M47" s="42" t="s">
        <v>82</v>
      </c>
      <c r="N47" s="45">
        <f t="shared" si="1"/>
        <v>0</v>
      </c>
      <c r="O47" s="42">
        <v>0</v>
      </c>
      <c r="P47" s="42">
        <v>0</v>
      </c>
    </row>
    <row r="48" spans="1:16" ht="24">
      <c r="A48" s="42" t="s">
        <v>62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>
        <f t="shared" si="1"/>
        <v>0</v>
      </c>
      <c r="O48" s="42"/>
      <c r="P48" s="42"/>
    </row>
    <row r="49" spans="1:16" ht="24">
      <c r="A49" s="42" t="s">
        <v>63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>
        <f t="shared" si="1"/>
        <v>0</v>
      </c>
      <c r="O49" s="42"/>
      <c r="P49" s="42"/>
    </row>
    <row r="50" spans="1:16" ht="24">
      <c r="A50" s="42" t="s">
        <v>64</v>
      </c>
      <c r="B50" s="42">
        <v>6</v>
      </c>
      <c r="C50" s="42">
        <v>12</v>
      </c>
      <c r="D50" s="42">
        <v>0</v>
      </c>
      <c r="E50" s="42">
        <v>0</v>
      </c>
      <c r="F50" s="42">
        <f>C50+D50+E50</f>
        <v>12</v>
      </c>
      <c r="G50" s="42">
        <v>30</v>
      </c>
      <c r="H50" s="42">
        <v>0</v>
      </c>
      <c r="I50" s="42">
        <v>0</v>
      </c>
      <c r="J50" s="42">
        <f>G50-H50-I50</f>
        <v>30</v>
      </c>
      <c r="K50" s="42">
        <f>F50+J50</f>
        <v>42</v>
      </c>
      <c r="L50" s="42">
        <v>0</v>
      </c>
      <c r="M50" s="42" t="s">
        <v>82</v>
      </c>
      <c r="N50" s="45">
        <f t="shared" si="1"/>
        <v>0</v>
      </c>
      <c r="O50" s="42">
        <v>0</v>
      </c>
      <c r="P50" s="42">
        <v>0</v>
      </c>
    </row>
    <row r="51" spans="1:16" ht="24">
      <c r="A51" s="42" t="s">
        <v>65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>
        <f t="shared" si="1"/>
        <v>0</v>
      </c>
      <c r="O51" s="42"/>
      <c r="P51" s="42"/>
    </row>
    <row r="52" spans="1:16" ht="24">
      <c r="A52" s="42" t="s">
        <v>66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>
        <f t="shared" si="1"/>
        <v>0</v>
      </c>
      <c r="O52" s="42"/>
      <c r="P52" s="42"/>
    </row>
    <row r="53" spans="1:16" ht="24">
      <c r="A53" s="42" t="s">
        <v>67</v>
      </c>
      <c r="B53" s="83"/>
      <c r="C53" s="83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>
        <f t="shared" si="1"/>
        <v>0</v>
      </c>
      <c r="O53" s="42"/>
      <c r="P53" s="42"/>
    </row>
    <row r="54" spans="1:16" ht="24">
      <c r="A54" s="42" t="s">
        <v>68</v>
      </c>
      <c r="B54" s="83"/>
      <c r="C54" s="83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>
        <f t="shared" si="1"/>
        <v>0</v>
      </c>
      <c r="O54" s="42"/>
      <c r="P54" s="42"/>
    </row>
    <row r="55" spans="1:16" ht="24">
      <c r="A55" s="42" t="s">
        <v>69</v>
      </c>
      <c r="B55" s="83">
        <v>2</v>
      </c>
      <c r="C55" s="83">
        <v>8</v>
      </c>
      <c r="D55" s="42">
        <v>0</v>
      </c>
      <c r="E55" s="42">
        <v>0</v>
      </c>
      <c r="F55" s="42">
        <f>C55+D55+E55</f>
        <v>8</v>
      </c>
      <c r="G55" s="42">
        <v>10</v>
      </c>
      <c r="H55" s="42">
        <v>0</v>
      </c>
      <c r="I55" s="42">
        <v>0</v>
      </c>
      <c r="J55" s="42">
        <f>G55-H55-I55</f>
        <v>10</v>
      </c>
      <c r="K55" s="42">
        <f>F55+J55</f>
        <v>18</v>
      </c>
      <c r="L55" s="42">
        <v>0</v>
      </c>
      <c r="M55" s="42" t="s">
        <v>82</v>
      </c>
      <c r="N55" s="42">
        <f t="shared" si="1"/>
        <v>0</v>
      </c>
      <c r="O55" s="42">
        <v>0</v>
      </c>
      <c r="P55" s="42">
        <v>0</v>
      </c>
    </row>
    <row r="56" spans="1:16" ht="24">
      <c r="A56" s="42" t="s">
        <v>70</v>
      </c>
      <c r="B56" s="83"/>
      <c r="C56" s="83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>
        <f t="shared" si="1"/>
        <v>0</v>
      </c>
      <c r="O56" s="42"/>
      <c r="P56" s="42"/>
    </row>
    <row r="57" spans="1:16" ht="24">
      <c r="A57" s="42" t="s">
        <v>71</v>
      </c>
      <c r="B57" s="83"/>
      <c r="C57" s="83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>
        <f t="shared" si="1"/>
        <v>0</v>
      </c>
      <c r="O57" s="42"/>
      <c r="P57" s="42"/>
    </row>
    <row r="58" spans="1:16" ht="24">
      <c r="A58" s="42" t="s">
        <v>72</v>
      </c>
      <c r="B58" s="83"/>
      <c r="C58" s="83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>
        <f t="shared" si="1"/>
        <v>0</v>
      </c>
      <c r="O58" s="42"/>
      <c r="P58" s="42"/>
    </row>
    <row r="59" spans="1:16" ht="24">
      <c r="A59" s="42" t="s">
        <v>73</v>
      </c>
      <c r="B59" s="83"/>
      <c r="C59" s="83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>
        <f t="shared" si="1"/>
        <v>0</v>
      </c>
      <c r="O59" s="42"/>
      <c r="P59" s="42"/>
    </row>
    <row r="60" spans="1:16" ht="24">
      <c r="A60" s="42" t="s">
        <v>74</v>
      </c>
      <c r="B60" s="83">
        <v>2</v>
      </c>
      <c r="C60" s="83">
        <v>15</v>
      </c>
      <c r="D60" s="42">
        <v>0</v>
      </c>
      <c r="E60" s="42">
        <v>0</v>
      </c>
      <c r="F60" s="42">
        <f>C60+D60+E60</f>
        <v>15</v>
      </c>
      <c r="G60" s="42">
        <v>10</v>
      </c>
      <c r="H60" s="42">
        <v>0</v>
      </c>
      <c r="I60" s="42">
        <v>0</v>
      </c>
      <c r="J60" s="42">
        <f>G60-H60-I60</f>
        <v>10</v>
      </c>
      <c r="K60" s="42">
        <f>F60+J60</f>
        <v>25</v>
      </c>
      <c r="L60" s="42">
        <v>0</v>
      </c>
      <c r="M60" s="42" t="s">
        <v>82</v>
      </c>
      <c r="N60" s="42">
        <f t="shared" si="1"/>
        <v>0</v>
      </c>
      <c r="O60" s="42">
        <v>0</v>
      </c>
      <c r="P60" s="42">
        <v>0</v>
      </c>
    </row>
    <row r="61" spans="1:16" ht="24">
      <c r="A61" s="42" t="s">
        <v>75</v>
      </c>
      <c r="B61" s="83">
        <v>4</v>
      </c>
      <c r="C61" s="83">
        <v>6</v>
      </c>
      <c r="D61" s="42">
        <v>0</v>
      </c>
      <c r="E61" s="42">
        <v>0</v>
      </c>
      <c r="F61" s="42">
        <f>C61+D61+E61</f>
        <v>6</v>
      </c>
      <c r="G61" s="42">
        <v>15</v>
      </c>
      <c r="H61" s="42">
        <v>0</v>
      </c>
      <c r="I61" s="42">
        <v>0</v>
      </c>
      <c r="J61" s="42">
        <f>G61-H61-I61</f>
        <v>15</v>
      </c>
      <c r="K61" s="42">
        <f>F61+J61</f>
        <v>21</v>
      </c>
      <c r="L61" s="42">
        <v>0</v>
      </c>
      <c r="M61" s="42" t="s">
        <v>82</v>
      </c>
      <c r="N61" s="45">
        <f>L61*O61</f>
        <v>0</v>
      </c>
      <c r="O61" s="42">
        <v>0</v>
      </c>
      <c r="P61" s="42">
        <v>0</v>
      </c>
    </row>
    <row r="62" spans="1:16" ht="24">
      <c r="A62" s="42" t="s">
        <v>76</v>
      </c>
      <c r="B62" s="83"/>
      <c r="C62" s="83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>
        <f t="shared" ref="N62:N64" si="2">L62*O62</f>
        <v>0</v>
      </c>
      <c r="O62" s="42"/>
      <c r="P62" s="42">
        <v>0</v>
      </c>
    </row>
    <row r="63" spans="1:16" ht="24">
      <c r="A63" s="42" t="s">
        <v>77</v>
      </c>
      <c r="B63" s="83">
        <v>4</v>
      </c>
      <c r="C63" s="83">
        <v>10</v>
      </c>
      <c r="D63" s="42">
        <v>0</v>
      </c>
      <c r="E63" s="42">
        <v>0</v>
      </c>
      <c r="F63" s="42">
        <f>C63+D63+E63</f>
        <v>10</v>
      </c>
      <c r="G63" s="42">
        <v>10</v>
      </c>
      <c r="H63" s="42">
        <v>0</v>
      </c>
      <c r="I63" s="42">
        <v>0</v>
      </c>
      <c r="J63" s="42">
        <f>G63-H63-I63</f>
        <v>10</v>
      </c>
      <c r="K63" s="42">
        <f>F63+J63</f>
        <v>20</v>
      </c>
      <c r="L63" s="42">
        <v>0</v>
      </c>
      <c r="M63" s="42" t="s">
        <v>82</v>
      </c>
      <c r="N63" s="45">
        <f t="shared" si="2"/>
        <v>0</v>
      </c>
      <c r="O63" s="42">
        <v>0</v>
      </c>
      <c r="P63" s="42">
        <v>0</v>
      </c>
    </row>
    <row r="64" spans="1:16" ht="24">
      <c r="A64" s="42" t="s">
        <v>78</v>
      </c>
      <c r="B64" s="83">
        <v>2</v>
      </c>
      <c r="C64" s="83">
        <v>0</v>
      </c>
      <c r="D64" s="42">
        <v>0</v>
      </c>
      <c r="E64" s="42">
        <v>0</v>
      </c>
      <c r="F64" s="42">
        <f>C64+D64+E64</f>
        <v>0</v>
      </c>
      <c r="G64" s="42">
        <v>12</v>
      </c>
      <c r="H64" s="42">
        <v>0</v>
      </c>
      <c r="I64" s="42">
        <v>0</v>
      </c>
      <c r="J64" s="42">
        <f>G64-H64-I64</f>
        <v>12</v>
      </c>
      <c r="K64" s="42">
        <f>F64+J64</f>
        <v>12</v>
      </c>
      <c r="L64" s="42">
        <v>0</v>
      </c>
      <c r="M64" s="42" t="s">
        <v>82</v>
      </c>
      <c r="N64" s="45">
        <f t="shared" si="2"/>
        <v>0</v>
      </c>
      <c r="O64" s="42">
        <v>0</v>
      </c>
      <c r="P64" s="42">
        <v>0</v>
      </c>
    </row>
    <row r="65" spans="1:16" ht="24">
      <c r="A65" s="84" t="s">
        <v>23</v>
      </c>
      <c r="B65" s="85">
        <f>SUM(B40:B64)</f>
        <v>30</v>
      </c>
      <c r="C65" s="85">
        <f>SUM(C40:C64)</f>
        <v>53</v>
      </c>
      <c r="D65" s="85">
        <f>SUM(D40:D64)</f>
        <v>0</v>
      </c>
      <c r="E65" s="85">
        <f>SUM(E40:E64)</f>
        <v>0</v>
      </c>
      <c r="F65" s="86">
        <f>C65+D65+E65</f>
        <v>53</v>
      </c>
      <c r="G65" s="85">
        <f>SUM(G40:G64)</f>
        <v>159</v>
      </c>
      <c r="H65" s="85">
        <f>SUM(H40:H64)</f>
        <v>0</v>
      </c>
      <c r="I65" s="85">
        <f>SUM(I40:I64)</f>
        <v>0</v>
      </c>
      <c r="J65" s="86">
        <f>G65-H65-I65</f>
        <v>159</v>
      </c>
      <c r="K65" s="86">
        <f>F65+J65</f>
        <v>212</v>
      </c>
      <c r="L65" s="85">
        <f>SUM(L40:L64)</f>
        <v>0</v>
      </c>
      <c r="M65" s="86" t="s">
        <v>82</v>
      </c>
      <c r="N65" s="120">
        <f>SUM(N40:N64)</f>
        <v>0</v>
      </c>
      <c r="O65" s="86" t="e">
        <f>N65/L65</f>
        <v>#DIV/0!</v>
      </c>
      <c r="P65" s="90">
        <f>SUM(P40:P64)</f>
        <v>0</v>
      </c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8" t="s">
        <v>85</v>
      </c>
      <c r="B67" s="209" t="s">
        <v>20</v>
      </c>
      <c r="C67" s="210" t="s">
        <v>40</v>
      </c>
      <c r="D67" s="211"/>
      <c r="E67" s="211"/>
      <c r="F67" s="212"/>
      <c r="G67" s="210" t="s">
        <v>41</v>
      </c>
      <c r="H67" s="211"/>
      <c r="I67" s="211"/>
      <c r="J67" s="212"/>
      <c r="K67" s="213" t="s">
        <v>42</v>
      </c>
      <c r="L67" s="213" t="s">
        <v>43</v>
      </c>
      <c r="M67" s="213" t="s">
        <v>44</v>
      </c>
      <c r="N67" s="213" t="s">
        <v>45</v>
      </c>
      <c r="O67" s="213" t="s">
        <v>46</v>
      </c>
      <c r="P67" s="205" t="s">
        <v>21</v>
      </c>
    </row>
    <row r="68" spans="1:16">
      <c r="A68" s="208"/>
      <c r="B68" s="209"/>
      <c r="C68" s="205" t="s">
        <v>47</v>
      </c>
      <c r="D68" s="205" t="s">
        <v>48</v>
      </c>
      <c r="E68" s="205" t="s">
        <v>49</v>
      </c>
      <c r="F68" s="205" t="s">
        <v>50</v>
      </c>
      <c r="G68" s="205" t="s">
        <v>51</v>
      </c>
      <c r="H68" s="205" t="s">
        <v>52</v>
      </c>
      <c r="I68" s="205" t="s">
        <v>49</v>
      </c>
      <c r="J68" s="205" t="s">
        <v>53</v>
      </c>
      <c r="K68" s="214"/>
      <c r="L68" s="214"/>
      <c r="M68" s="214"/>
      <c r="N68" s="214"/>
      <c r="O68" s="214"/>
      <c r="P68" s="206"/>
    </row>
    <row r="69" spans="1:16">
      <c r="A69" s="208"/>
      <c r="B69" s="209"/>
      <c r="C69" s="206"/>
      <c r="D69" s="206"/>
      <c r="E69" s="206"/>
      <c r="F69" s="206"/>
      <c r="G69" s="206"/>
      <c r="H69" s="206"/>
      <c r="I69" s="206"/>
      <c r="J69" s="206"/>
      <c r="K69" s="214"/>
      <c r="L69" s="214"/>
      <c r="M69" s="214"/>
      <c r="N69" s="214"/>
      <c r="O69" s="214"/>
      <c r="P69" s="206"/>
    </row>
    <row r="70" spans="1:16">
      <c r="A70" s="208"/>
      <c r="B70" s="209"/>
      <c r="C70" s="207"/>
      <c r="D70" s="207"/>
      <c r="E70" s="207"/>
      <c r="F70" s="207"/>
      <c r="G70" s="207"/>
      <c r="H70" s="207"/>
      <c r="I70" s="207"/>
      <c r="J70" s="207"/>
      <c r="K70" s="215"/>
      <c r="L70" s="215"/>
      <c r="M70" s="215"/>
      <c r="N70" s="215"/>
      <c r="O70" s="215"/>
      <c r="P70" s="207"/>
    </row>
    <row r="71" spans="1:16" ht="24">
      <c r="A71" s="42" t="s">
        <v>54</v>
      </c>
      <c r="B71" s="42">
        <v>2</v>
      </c>
      <c r="C71" s="42">
        <v>5</v>
      </c>
      <c r="D71" s="42">
        <v>0</v>
      </c>
      <c r="E71" s="42">
        <v>0</v>
      </c>
      <c r="F71" s="42">
        <f>C71+D71+E71</f>
        <v>5</v>
      </c>
      <c r="G71" s="42">
        <v>17</v>
      </c>
      <c r="H71" s="42">
        <v>0</v>
      </c>
      <c r="I71" s="42">
        <v>0</v>
      </c>
      <c r="J71" s="42">
        <f>G71-H71-I71</f>
        <v>17</v>
      </c>
      <c r="K71" s="42">
        <f>F71+J71</f>
        <v>22</v>
      </c>
      <c r="L71" s="42">
        <v>0</v>
      </c>
      <c r="M71" s="42" t="s">
        <v>82</v>
      </c>
      <c r="N71" s="43">
        <f>L71*O71</f>
        <v>0</v>
      </c>
      <c r="O71" s="43">
        <v>0</v>
      </c>
      <c r="P71" s="42">
        <v>0</v>
      </c>
    </row>
    <row r="72" spans="1:16" ht="24">
      <c r="A72" s="42" t="s">
        <v>55</v>
      </c>
      <c r="B72" s="42">
        <v>1</v>
      </c>
      <c r="C72" s="42">
        <v>0</v>
      </c>
      <c r="D72" s="42">
        <v>0</v>
      </c>
      <c r="E72" s="42">
        <v>0</v>
      </c>
      <c r="F72" s="42">
        <f t="shared" ref="F72:F96" si="3">C72+D72+E72</f>
        <v>0</v>
      </c>
      <c r="G72" s="42">
        <v>14</v>
      </c>
      <c r="H72" s="42">
        <v>0</v>
      </c>
      <c r="I72" s="42">
        <v>0</v>
      </c>
      <c r="J72" s="42">
        <f t="shared" ref="J72:J96" si="4">G72-H72-I72</f>
        <v>14</v>
      </c>
      <c r="K72" s="42">
        <f t="shared" ref="K72:K96" si="5">F72+J72</f>
        <v>14</v>
      </c>
      <c r="L72" s="42">
        <v>0</v>
      </c>
      <c r="M72" s="42" t="s">
        <v>82</v>
      </c>
      <c r="N72" s="43">
        <f t="shared" ref="N72:N82" si="6">L72*O72</f>
        <v>0</v>
      </c>
      <c r="O72" s="43">
        <v>0</v>
      </c>
      <c r="P72" s="42">
        <v>0</v>
      </c>
    </row>
    <row r="73" spans="1:16" ht="24">
      <c r="A73" s="42" t="s">
        <v>56</v>
      </c>
      <c r="B73" s="42">
        <v>17</v>
      </c>
      <c r="C73" s="42">
        <v>115</v>
      </c>
      <c r="D73" s="42">
        <v>0</v>
      </c>
      <c r="E73" s="42">
        <v>0</v>
      </c>
      <c r="F73" s="42">
        <f t="shared" si="3"/>
        <v>115</v>
      </c>
      <c r="G73" s="42">
        <v>22</v>
      </c>
      <c r="H73" s="42">
        <v>0</v>
      </c>
      <c r="I73" s="42">
        <v>0</v>
      </c>
      <c r="J73" s="42">
        <f t="shared" si="4"/>
        <v>22</v>
      </c>
      <c r="K73" s="42">
        <f t="shared" si="5"/>
        <v>137</v>
      </c>
      <c r="L73" s="42">
        <v>0</v>
      </c>
      <c r="M73" s="42" t="s">
        <v>82</v>
      </c>
      <c r="N73" s="43">
        <f t="shared" si="6"/>
        <v>0</v>
      </c>
      <c r="O73" s="43">
        <v>0</v>
      </c>
      <c r="P73" s="42">
        <v>0</v>
      </c>
    </row>
    <row r="74" spans="1:16" ht="24">
      <c r="A74" s="42" t="s">
        <v>57</v>
      </c>
      <c r="B74" s="42">
        <v>2</v>
      </c>
      <c r="C74" s="42">
        <v>12</v>
      </c>
      <c r="D74" s="42">
        <v>0</v>
      </c>
      <c r="E74" s="42">
        <v>0</v>
      </c>
      <c r="F74" s="42">
        <f t="shared" si="3"/>
        <v>12</v>
      </c>
      <c r="G74" s="42">
        <v>20</v>
      </c>
      <c r="H74" s="42">
        <v>0</v>
      </c>
      <c r="I74" s="42">
        <v>0</v>
      </c>
      <c r="J74" s="42">
        <f t="shared" si="4"/>
        <v>20</v>
      </c>
      <c r="K74" s="42">
        <f t="shared" si="5"/>
        <v>32</v>
      </c>
      <c r="L74" s="42">
        <v>0</v>
      </c>
      <c r="M74" s="42" t="s">
        <v>82</v>
      </c>
      <c r="N74" s="43">
        <f t="shared" si="6"/>
        <v>0</v>
      </c>
      <c r="O74" s="43">
        <v>0</v>
      </c>
      <c r="P74" s="42">
        <v>0</v>
      </c>
    </row>
    <row r="75" spans="1:16" ht="24">
      <c r="A75" s="42" t="s">
        <v>58</v>
      </c>
      <c r="B75" s="42"/>
      <c r="C75" s="42"/>
      <c r="D75" s="42"/>
      <c r="E75" s="42"/>
      <c r="F75" s="42"/>
      <c r="G75" s="42"/>
      <c r="H75" s="42"/>
      <c r="I75" s="42"/>
      <c r="J75" s="42"/>
      <c r="K75" s="42" t="s">
        <v>113</v>
      </c>
      <c r="L75" s="42"/>
      <c r="M75" s="42"/>
      <c r="N75" s="42"/>
      <c r="O75" s="42"/>
      <c r="P75" s="42"/>
    </row>
    <row r="76" spans="1:16" ht="24">
      <c r="A76" s="42" t="s">
        <v>59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</row>
    <row r="77" spans="1:16" ht="24">
      <c r="A77" s="42" t="s">
        <v>60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</row>
    <row r="78" spans="1:16" ht="24">
      <c r="A78" s="42" t="s">
        <v>61</v>
      </c>
      <c r="B78" s="42">
        <v>84</v>
      </c>
      <c r="C78" s="42">
        <v>427</v>
      </c>
      <c r="D78" s="42">
        <v>0</v>
      </c>
      <c r="E78" s="42">
        <v>0</v>
      </c>
      <c r="F78" s="42">
        <f t="shared" si="3"/>
        <v>427</v>
      </c>
      <c r="G78" s="42">
        <v>400</v>
      </c>
      <c r="H78" s="42">
        <v>0</v>
      </c>
      <c r="I78" s="42">
        <v>0</v>
      </c>
      <c r="J78" s="42">
        <f t="shared" si="4"/>
        <v>400</v>
      </c>
      <c r="K78" s="42">
        <f t="shared" si="5"/>
        <v>827</v>
      </c>
      <c r="L78" s="42">
        <v>0</v>
      </c>
      <c r="M78" s="42" t="s">
        <v>82</v>
      </c>
      <c r="N78" s="43">
        <f t="shared" si="6"/>
        <v>0</v>
      </c>
      <c r="O78" s="43">
        <v>0</v>
      </c>
      <c r="P78" s="42">
        <v>0</v>
      </c>
    </row>
    <row r="79" spans="1:16" ht="24">
      <c r="A79" s="42" t="s">
        <v>62</v>
      </c>
      <c r="B79" s="42">
        <v>2</v>
      </c>
      <c r="C79" s="42">
        <v>8</v>
      </c>
      <c r="D79" s="42">
        <v>0</v>
      </c>
      <c r="E79" s="42">
        <v>0</v>
      </c>
      <c r="F79" s="42">
        <f t="shared" si="3"/>
        <v>8</v>
      </c>
      <c r="G79" s="42">
        <v>20</v>
      </c>
      <c r="H79" s="42">
        <v>0</v>
      </c>
      <c r="I79" s="42">
        <v>0</v>
      </c>
      <c r="J79" s="42">
        <f t="shared" si="4"/>
        <v>20</v>
      </c>
      <c r="K79" s="42">
        <f t="shared" si="5"/>
        <v>28</v>
      </c>
      <c r="L79" s="42">
        <v>0</v>
      </c>
      <c r="M79" s="42" t="s">
        <v>82</v>
      </c>
      <c r="N79" s="43">
        <f t="shared" si="6"/>
        <v>0</v>
      </c>
      <c r="O79" s="43">
        <v>0</v>
      </c>
      <c r="P79" s="42">
        <v>0</v>
      </c>
    </row>
    <row r="80" spans="1:16" ht="24">
      <c r="A80" s="42" t="s">
        <v>63</v>
      </c>
      <c r="B80" s="42">
        <v>2</v>
      </c>
      <c r="C80" s="42">
        <v>4</v>
      </c>
      <c r="D80" s="42">
        <v>0</v>
      </c>
      <c r="E80" s="42">
        <v>0</v>
      </c>
      <c r="F80" s="42">
        <f t="shared" si="3"/>
        <v>4</v>
      </c>
      <c r="G80" s="42">
        <v>40</v>
      </c>
      <c r="H80" s="42">
        <v>0</v>
      </c>
      <c r="I80" s="42">
        <v>0</v>
      </c>
      <c r="J80" s="42">
        <f t="shared" si="4"/>
        <v>40</v>
      </c>
      <c r="K80" s="42">
        <f t="shared" si="5"/>
        <v>44</v>
      </c>
      <c r="L80" s="42">
        <v>0</v>
      </c>
      <c r="M80" s="42" t="s">
        <v>82</v>
      </c>
      <c r="N80" s="43">
        <f t="shared" si="6"/>
        <v>0</v>
      </c>
      <c r="O80" s="43">
        <v>0</v>
      </c>
      <c r="P80" s="42">
        <v>0</v>
      </c>
    </row>
    <row r="81" spans="1:16" ht="24">
      <c r="A81" s="42" t="s">
        <v>64</v>
      </c>
      <c r="B81" s="42">
        <v>21</v>
      </c>
      <c r="C81" s="42">
        <v>203</v>
      </c>
      <c r="D81" s="42">
        <v>0</v>
      </c>
      <c r="E81" s="42">
        <v>0</v>
      </c>
      <c r="F81" s="42">
        <f t="shared" si="3"/>
        <v>203</v>
      </c>
      <c r="G81" s="42">
        <v>390</v>
      </c>
      <c r="H81" s="42">
        <v>0</v>
      </c>
      <c r="I81" s="42">
        <v>0</v>
      </c>
      <c r="J81" s="42">
        <f t="shared" si="4"/>
        <v>390</v>
      </c>
      <c r="K81" s="42">
        <f t="shared" si="5"/>
        <v>593</v>
      </c>
      <c r="L81" s="42">
        <v>0</v>
      </c>
      <c r="M81" s="42" t="s">
        <v>82</v>
      </c>
      <c r="N81" s="43">
        <f t="shared" si="6"/>
        <v>0</v>
      </c>
      <c r="O81" s="43">
        <v>0</v>
      </c>
      <c r="P81" s="42">
        <v>0</v>
      </c>
    </row>
    <row r="82" spans="1:16" ht="24">
      <c r="A82" s="42" t="s">
        <v>65</v>
      </c>
      <c r="B82" s="42">
        <v>2</v>
      </c>
      <c r="C82" s="42">
        <v>26</v>
      </c>
      <c r="D82" s="42">
        <v>0</v>
      </c>
      <c r="E82" s="42">
        <v>0</v>
      </c>
      <c r="F82" s="42">
        <f t="shared" si="3"/>
        <v>26</v>
      </c>
      <c r="G82" s="42">
        <v>32</v>
      </c>
      <c r="H82" s="42">
        <v>0</v>
      </c>
      <c r="I82" s="42">
        <v>0</v>
      </c>
      <c r="J82" s="42">
        <f t="shared" si="4"/>
        <v>32</v>
      </c>
      <c r="K82" s="42">
        <f t="shared" si="5"/>
        <v>58</v>
      </c>
      <c r="L82" s="42">
        <v>0</v>
      </c>
      <c r="M82" s="42" t="s">
        <v>82</v>
      </c>
      <c r="N82" s="43">
        <f t="shared" si="6"/>
        <v>0</v>
      </c>
      <c r="O82" s="43">
        <v>0</v>
      </c>
      <c r="P82" s="42">
        <v>0</v>
      </c>
    </row>
    <row r="83" spans="1:16" ht="24">
      <c r="A83" s="42" t="s">
        <v>66</v>
      </c>
      <c r="B83" s="42">
        <v>13</v>
      </c>
      <c r="C83" s="42">
        <v>50</v>
      </c>
      <c r="D83" s="42">
        <v>0</v>
      </c>
      <c r="E83" s="42"/>
      <c r="F83" s="42">
        <f t="shared" si="3"/>
        <v>50</v>
      </c>
      <c r="G83" s="42"/>
      <c r="H83" s="42"/>
      <c r="I83" s="42"/>
      <c r="J83" s="42">
        <v>0</v>
      </c>
      <c r="K83" s="42">
        <f t="shared" si="5"/>
        <v>50</v>
      </c>
      <c r="L83" s="42"/>
      <c r="M83" s="42"/>
      <c r="N83" s="42"/>
      <c r="O83" s="42"/>
      <c r="P83" s="42"/>
    </row>
    <row r="84" spans="1:16" ht="24">
      <c r="A84" s="42" t="s">
        <v>67</v>
      </c>
      <c r="B84" s="83"/>
      <c r="C84" s="83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</row>
    <row r="85" spans="1:16" ht="24">
      <c r="A85" s="42" t="s">
        <v>68</v>
      </c>
      <c r="B85" s="83">
        <v>2</v>
      </c>
      <c r="C85" s="83">
        <v>5</v>
      </c>
      <c r="D85" s="42">
        <v>0</v>
      </c>
      <c r="E85" s="42">
        <v>0</v>
      </c>
      <c r="F85" s="42">
        <f t="shared" si="3"/>
        <v>5</v>
      </c>
      <c r="G85" s="42">
        <v>20</v>
      </c>
      <c r="H85" s="42">
        <v>0</v>
      </c>
      <c r="I85" s="42">
        <v>0</v>
      </c>
      <c r="J85" s="42">
        <f t="shared" si="4"/>
        <v>20</v>
      </c>
      <c r="K85" s="42">
        <f t="shared" si="5"/>
        <v>25</v>
      </c>
      <c r="L85" s="42">
        <v>0</v>
      </c>
      <c r="M85" s="42" t="s">
        <v>82</v>
      </c>
      <c r="N85" s="43">
        <f>L85*O85</f>
        <v>0</v>
      </c>
      <c r="O85" s="43">
        <v>0</v>
      </c>
      <c r="P85" s="42">
        <v>0</v>
      </c>
    </row>
    <row r="86" spans="1:16" ht="24">
      <c r="A86" s="42" t="s">
        <v>69</v>
      </c>
      <c r="B86" s="83">
        <v>21</v>
      </c>
      <c r="C86" s="83">
        <v>114</v>
      </c>
      <c r="D86" s="42">
        <v>0</v>
      </c>
      <c r="E86" s="42">
        <v>0</v>
      </c>
      <c r="F86" s="42">
        <f t="shared" si="3"/>
        <v>114</v>
      </c>
      <c r="G86" s="42">
        <v>11</v>
      </c>
      <c r="H86" s="42">
        <v>0</v>
      </c>
      <c r="I86" s="42">
        <v>0</v>
      </c>
      <c r="J86" s="42">
        <f t="shared" si="4"/>
        <v>11</v>
      </c>
      <c r="K86" s="42">
        <f t="shared" si="5"/>
        <v>125</v>
      </c>
      <c r="L86" s="42">
        <v>0</v>
      </c>
      <c r="M86" s="42" t="s">
        <v>82</v>
      </c>
      <c r="N86" s="43">
        <f>L86*O86</f>
        <v>0</v>
      </c>
      <c r="O86" s="43">
        <v>0</v>
      </c>
      <c r="P86" s="42">
        <v>0</v>
      </c>
    </row>
    <row r="87" spans="1:16" ht="24">
      <c r="A87" s="42" t="s">
        <v>70</v>
      </c>
      <c r="B87" s="83"/>
      <c r="C87" s="83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71</v>
      </c>
      <c r="B88" s="83"/>
      <c r="C88" s="83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72</v>
      </c>
      <c r="B89" s="83"/>
      <c r="C89" s="83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</row>
    <row r="90" spans="1:16" ht="24">
      <c r="A90" s="42" t="s">
        <v>73</v>
      </c>
      <c r="B90" s="83">
        <v>2</v>
      </c>
      <c r="C90" s="83">
        <v>23</v>
      </c>
      <c r="D90" s="42">
        <v>0</v>
      </c>
      <c r="E90" s="42">
        <v>0</v>
      </c>
      <c r="F90" s="42">
        <f t="shared" si="3"/>
        <v>23</v>
      </c>
      <c r="G90" s="42">
        <v>37</v>
      </c>
      <c r="H90" s="42">
        <v>0</v>
      </c>
      <c r="I90" s="42">
        <v>0</v>
      </c>
      <c r="J90" s="42">
        <f t="shared" si="4"/>
        <v>37</v>
      </c>
      <c r="K90" s="42">
        <f t="shared" si="5"/>
        <v>60</v>
      </c>
      <c r="L90" s="42">
        <v>0</v>
      </c>
      <c r="M90" s="42" t="s">
        <v>82</v>
      </c>
      <c r="N90" s="43">
        <f t="shared" ref="N90:N95" si="7">L90*O90</f>
        <v>0</v>
      </c>
      <c r="O90" s="43">
        <v>0</v>
      </c>
      <c r="P90" s="42">
        <v>0</v>
      </c>
    </row>
    <row r="91" spans="1:16" ht="24">
      <c r="A91" s="42" t="s">
        <v>74</v>
      </c>
      <c r="B91" s="83">
        <v>4</v>
      </c>
      <c r="C91" s="83">
        <v>7</v>
      </c>
      <c r="D91" s="42">
        <v>0</v>
      </c>
      <c r="E91" s="42">
        <v>0</v>
      </c>
      <c r="F91" s="42">
        <f t="shared" si="3"/>
        <v>7</v>
      </c>
      <c r="G91" s="42">
        <v>65.25</v>
      </c>
      <c r="H91" s="42">
        <v>0</v>
      </c>
      <c r="I91" s="42">
        <v>0</v>
      </c>
      <c r="J91" s="42">
        <f t="shared" si="4"/>
        <v>65.25</v>
      </c>
      <c r="K91" s="42">
        <f t="shared" si="5"/>
        <v>72.25</v>
      </c>
      <c r="L91" s="42">
        <v>0</v>
      </c>
      <c r="M91" s="42" t="s">
        <v>82</v>
      </c>
      <c r="N91" s="43">
        <f t="shared" si="7"/>
        <v>0</v>
      </c>
      <c r="O91" s="43">
        <v>0</v>
      </c>
      <c r="P91" s="42">
        <v>0</v>
      </c>
    </row>
    <row r="92" spans="1:16" ht="24">
      <c r="A92" s="42" t="s">
        <v>75</v>
      </c>
      <c r="B92" s="83">
        <v>1</v>
      </c>
      <c r="C92" s="83">
        <v>3</v>
      </c>
      <c r="D92" s="42">
        <v>0</v>
      </c>
      <c r="E92" s="42">
        <v>0</v>
      </c>
      <c r="F92" s="42">
        <f t="shared" si="3"/>
        <v>3</v>
      </c>
      <c r="G92" s="42">
        <v>16</v>
      </c>
      <c r="H92" s="42">
        <v>0</v>
      </c>
      <c r="I92" s="42">
        <v>0</v>
      </c>
      <c r="J92" s="42">
        <f t="shared" si="4"/>
        <v>16</v>
      </c>
      <c r="K92" s="42">
        <f t="shared" si="5"/>
        <v>19</v>
      </c>
      <c r="L92" s="42">
        <v>0</v>
      </c>
      <c r="M92" s="42" t="s">
        <v>82</v>
      </c>
      <c r="N92" s="43">
        <f t="shared" si="7"/>
        <v>0</v>
      </c>
      <c r="O92" s="43">
        <v>0</v>
      </c>
      <c r="P92" s="42">
        <v>0</v>
      </c>
    </row>
    <row r="93" spans="1:16" ht="24">
      <c r="A93" s="42" t="s">
        <v>76</v>
      </c>
      <c r="B93" s="83"/>
      <c r="C93" s="83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</row>
    <row r="94" spans="1:16" ht="24">
      <c r="A94" s="42" t="s">
        <v>77</v>
      </c>
      <c r="B94" s="83">
        <v>1</v>
      </c>
      <c r="C94" s="83">
        <v>3</v>
      </c>
      <c r="D94" s="42">
        <v>0</v>
      </c>
      <c r="E94" s="42">
        <v>0</v>
      </c>
      <c r="F94" s="42">
        <f t="shared" si="3"/>
        <v>3</v>
      </c>
      <c r="G94" s="42">
        <v>20</v>
      </c>
      <c r="H94" s="42">
        <v>0</v>
      </c>
      <c r="I94" s="42">
        <v>0</v>
      </c>
      <c r="J94" s="42">
        <f t="shared" si="4"/>
        <v>20</v>
      </c>
      <c r="K94" s="42">
        <f t="shared" si="5"/>
        <v>23</v>
      </c>
      <c r="L94" s="42">
        <v>0</v>
      </c>
      <c r="M94" s="42" t="s">
        <v>82</v>
      </c>
      <c r="N94" s="43">
        <f t="shared" si="7"/>
        <v>0</v>
      </c>
      <c r="O94" s="43">
        <v>0</v>
      </c>
      <c r="P94" s="42">
        <v>0</v>
      </c>
    </row>
    <row r="95" spans="1:16" ht="24">
      <c r="A95" s="42" t="s">
        <v>78</v>
      </c>
      <c r="B95" s="83">
        <v>2</v>
      </c>
      <c r="C95" s="83">
        <v>5</v>
      </c>
      <c r="D95" s="42">
        <v>0</v>
      </c>
      <c r="E95" s="42">
        <v>0</v>
      </c>
      <c r="F95" s="42">
        <f t="shared" si="3"/>
        <v>5</v>
      </c>
      <c r="G95" s="42">
        <v>32</v>
      </c>
      <c r="H95" s="42">
        <v>0</v>
      </c>
      <c r="I95" s="42">
        <v>0</v>
      </c>
      <c r="J95" s="42">
        <f t="shared" si="4"/>
        <v>32</v>
      </c>
      <c r="K95" s="42">
        <f t="shared" si="5"/>
        <v>37</v>
      </c>
      <c r="L95" s="42">
        <v>0</v>
      </c>
      <c r="M95" s="42" t="s">
        <v>82</v>
      </c>
      <c r="N95" s="43">
        <f t="shared" si="7"/>
        <v>0</v>
      </c>
      <c r="O95" s="43">
        <v>0</v>
      </c>
      <c r="P95" s="42">
        <v>0</v>
      </c>
    </row>
    <row r="96" spans="1:16" ht="24">
      <c r="A96" s="84" t="s">
        <v>23</v>
      </c>
      <c r="B96" s="85">
        <f>SUM(B71:B95)</f>
        <v>179</v>
      </c>
      <c r="C96" s="85">
        <f>SUM(C71:C95)</f>
        <v>1010</v>
      </c>
      <c r="D96" s="85">
        <f>SUM(D71:D95)</f>
        <v>0</v>
      </c>
      <c r="E96" s="85">
        <f>SUM(E71:E95)</f>
        <v>0</v>
      </c>
      <c r="F96" s="86">
        <f t="shared" si="3"/>
        <v>1010</v>
      </c>
      <c r="G96" s="92">
        <f>SUM(G71:G95)</f>
        <v>1156.25</v>
      </c>
      <c r="H96" s="85">
        <f>SUM(H71:H95)</f>
        <v>0</v>
      </c>
      <c r="I96" s="85">
        <f>SUM(I71:I95)</f>
        <v>0</v>
      </c>
      <c r="J96" s="93">
        <f t="shared" si="4"/>
        <v>1156.25</v>
      </c>
      <c r="K96" s="93">
        <f t="shared" si="5"/>
        <v>2166.25</v>
      </c>
      <c r="L96" s="85">
        <f>SUM(L71:L95)</f>
        <v>0</v>
      </c>
      <c r="M96" s="86" t="s">
        <v>82</v>
      </c>
      <c r="N96" s="92">
        <f>SUM(N71:N95)</f>
        <v>0</v>
      </c>
      <c r="O96" s="111" t="e">
        <f>N96/L96</f>
        <v>#DIV/0!</v>
      </c>
      <c r="P96" s="85">
        <f>SUM(P71:P95)</f>
        <v>0</v>
      </c>
    </row>
    <row r="97" spans="1:16" s="4" customFormat="1" ht="24">
      <c r="A97" s="66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32"/>
      <c r="P97" s="67"/>
    </row>
    <row r="98" spans="1:16" ht="24.6" customHeight="1">
      <c r="A98" s="208" t="s">
        <v>89</v>
      </c>
      <c r="B98" s="209" t="s">
        <v>20</v>
      </c>
      <c r="C98" s="210" t="s">
        <v>40</v>
      </c>
      <c r="D98" s="211"/>
      <c r="E98" s="211"/>
      <c r="F98" s="212"/>
      <c r="G98" s="210" t="s">
        <v>41</v>
      </c>
      <c r="H98" s="211"/>
      <c r="I98" s="211"/>
      <c r="J98" s="212"/>
      <c r="K98" s="213" t="s">
        <v>42</v>
      </c>
      <c r="L98" s="213" t="s">
        <v>43</v>
      </c>
      <c r="M98" s="213" t="s">
        <v>44</v>
      </c>
      <c r="N98" s="213" t="s">
        <v>45</v>
      </c>
      <c r="O98" s="213" t="s">
        <v>46</v>
      </c>
      <c r="P98" s="205" t="s">
        <v>21</v>
      </c>
    </row>
    <row r="99" spans="1:16" ht="14.45" customHeight="1">
      <c r="A99" s="208"/>
      <c r="B99" s="209"/>
      <c r="C99" s="205" t="s">
        <v>47</v>
      </c>
      <c r="D99" s="205" t="s">
        <v>48</v>
      </c>
      <c r="E99" s="205" t="s">
        <v>49</v>
      </c>
      <c r="F99" s="205" t="s">
        <v>50</v>
      </c>
      <c r="G99" s="205" t="s">
        <v>51</v>
      </c>
      <c r="H99" s="205" t="s">
        <v>52</v>
      </c>
      <c r="I99" s="205" t="s">
        <v>49</v>
      </c>
      <c r="J99" s="205" t="s">
        <v>53</v>
      </c>
      <c r="K99" s="214"/>
      <c r="L99" s="214"/>
      <c r="M99" s="214"/>
      <c r="N99" s="214"/>
      <c r="O99" s="214"/>
      <c r="P99" s="206"/>
    </row>
    <row r="100" spans="1:16" ht="14.45" customHeight="1">
      <c r="A100" s="208"/>
      <c r="B100" s="209"/>
      <c r="C100" s="206"/>
      <c r="D100" s="206"/>
      <c r="E100" s="206"/>
      <c r="F100" s="206"/>
      <c r="G100" s="206"/>
      <c r="H100" s="206"/>
      <c r="I100" s="206"/>
      <c r="J100" s="206"/>
      <c r="K100" s="214"/>
      <c r="L100" s="214"/>
      <c r="M100" s="214"/>
      <c r="N100" s="214"/>
      <c r="O100" s="214"/>
      <c r="P100" s="206"/>
    </row>
    <row r="101" spans="1:16" ht="14.45" customHeight="1">
      <c r="A101" s="208"/>
      <c r="B101" s="209"/>
      <c r="C101" s="207"/>
      <c r="D101" s="207"/>
      <c r="E101" s="207"/>
      <c r="F101" s="207"/>
      <c r="G101" s="207"/>
      <c r="H101" s="207"/>
      <c r="I101" s="207"/>
      <c r="J101" s="207"/>
      <c r="K101" s="215"/>
      <c r="L101" s="215"/>
      <c r="M101" s="215"/>
      <c r="N101" s="215"/>
      <c r="O101" s="215"/>
      <c r="P101" s="207"/>
    </row>
    <row r="102" spans="1:16" ht="24">
      <c r="A102" s="42" t="s">
        <v>54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1"/>
      <c r="M102" s="81"/>
      <c r="N102" s="81"/>
      <c r="O102" s="81"/>
      <c r="P102" s="81"/>
    </row>
    <row r="103" spans="1:16" ht="24">
      <c r="A103" s="42" t="s">
        <v>55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1"/>
      <c r="M103" s="81"/>
      <c r="N103" s="81"/>
      <c r="O103" s="81"/>
      <c r="P103" s="81"/>
    </row>
    <row r="104" spans="1:16" ht="24">
      <c r="A104" s="42" t="s">
        <v>56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1"/>
      <c r="M104" s="81"/>
      <c r="N104" s="81"/>
      <c r="O104" s="81"/>
      <c r="P104" s="81"/>
    </row>
    <row r="105" spans="1:16" ht="24">
      <c r="A105" s="42" t="s">
        <v>57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1"/>
      <c r="M105" s="81"/>
      <c r="N105" s="81"/>
      <c r="O105" s="81"/>
      <c r="P105" s="81"/>
    </row>
    <row r="106" spans="1:16" ht="24">
      <c r="A106" s="42" t="s">
        <v>58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1"/>
      <c r="M106" s="81"/>
      <c r="N106" s="81"/>
      <c r="O106" s="81"/>
      <c r="P106" s="81"/>
    </row>
    <row r="107" spans="1:16" ht="24">
      <c r="A107" s="42" t="s">
        <v>59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1"/>
      <c r="M107" s="81"/>
      <c r="N107" s="81"/>
      <c r="O107" s="81"/>
      <c r="P107" s="81"/>
    </row>
    <row r="108" spans="1:16" ht="24">
      <c r="A108" s="42" t="s">
        <v>60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1"/>
      <c r="M108" s="81"/>
      <c r="N108" s="81"/>
      <c r="O108" s="81"/>
      <c r="P108" s="81"/>
    </row>
    <row r="109" spans="1:16" ht="24">
      <c r="A109" s="42" t="s">
        <v>61</v>
      </c>
      <c r="B109" s="42">
        <v>5</v>
      </c>
      <c r="C109" s="42">
        <v>0</v>
      </c>
      <c r="D109" s="42">
        <v>0</v>
      </c>
      <c r="E109" s="42">
        <v>0</v>
      </c>
      <c r="F109" s="42">
        <f>C109+D109+E109</f>
        <v>0</v>
      </c>
      <c r="G109" s="42">
        <v>12</v>
      </c>
      <c r="H109" s="42">
        <v>0</v>
      </c>
      <c r="I109" s="42">
        <v>0</v>
      </c>
      <c r="J109" s="42">
        <f>G109-H109-I109</f>
        <v>12</v>
      </c>
      <c r="K109" s="42">
        <f>F109+J109</f>
        <v>12</v>
      </c>
      <c r="L109" s="81">
        <v>0</v>
      </c>
      <c r="M109" s="81" t="s">
        <v>82</v>
      </c>
      <c r="N109" s="81">
        <v>0</v>
      </c>
      <c r="O109" s="81" t="e">
        <f>N109/L109</f>
        <v>#DIV/0!</v>
      </c>
      <c r="P109" s="81">
        <v>0</v>
      </c>
    </row>
    <row r="110" spans="1:16" ht="24">
      <c r="A110" s="42" t="s">
        <v>62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81"/>
      <c r="M110" s="81"/>
      <c r="N110" s="81"/>
      <c r="O110" s="81"/>
      <c r="P110" s="81"/>
    </row>
    <row r="111" spans="1:16" ht="24">
      <c r="A111" s="42" t="s">
        <v>63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81"/>
      <c r="M111" s="81"/>
      <c r="N111" s="81"/>
      <c r="O111" s="81"/>
      <c r="P111" s="81"/>
    </row>
    <row r="112" spans="1:16" ht="24">
      <c r="A112" s="42" t="s">
        <v>64</v>
      </c>
      <c r="B112" s="42">
        <v>11</v>
      </c>
      <c r="C112" s="42">
        <v>0</v>
      </c>
      <c r="D112" s="42">
        <v>0</v>
      </c>
      <c r="E112" s="42">
        <v>0</v>
      </c>
      <c r="F112" s="42">
        <f>C112+D112+E112</f>
        <v>0</v>
      </c>
      <c r="G112" s="42">
        <v>21</v>
      </c>
      <c r="H112" s="42">
        <v>0</v>
      </c>
      <c r="I112" s="42">
        <v>0</v>
      </c>
      <c r="J112" s="42">
        <f>G112-H112-I112</f>
        <v>21</v>
      </c>
      <c r="K112" s="42">
        <f>F112+J112</f>
        <v>21</v>
      </c>
      <c r="L112" s="81">
        <v>0</v>
      </c>
      <c r="M112" s="81" t="s">
        <v>82</v>
      </c>
      <c r="N112" s="81">
        <v>0</v>
      </c>
      <c r="O112" s="81" t="e">
        <f>N112/L112</f>
        <v>#DIV/0!</v>
      </c>
      <c r="P112" s="81">
        <v>0</v>
      </c>
    </row>
    <row r="113" spans="1:16" ht="24">
      <c r="A113" s="42" t="s">
        <v>65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81"/>
      <c r="M113" s="81"/>
      <c r="N113" s="81"/>
      <c r="O113" s="81"/>
      <c r="P113" s="81"/>
    </row>
    <row r="114" spans="1:16" ht="24">
      <c r="A114" s="42" t="s">
        <v>66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1"/>
      <c r="M114" s="81"/>
      <c r="N114" s="81"/>
      <c r="O114" s="81"/>
      <c r="P114" s="81"/>
    </row>
    <row r="115" spans="1:16" ht="24">
      <c r="A115" s="42" t="s">
        <v>67</v>
      </c>
      <c r="B115" s="83"/>
      <c r="C115" s="83"/>
      <c r="D115" s="42"/>
      <c r="E115" s="42"/>
      <c r="F115" s="42"/>
      <c r="G115" s="42"/>
      <c r="H115" s="42"/>
      <c r="I115" s="42"/>
      <c r="J115" s="42"/>
      <c r="K115" s="42"/>
      <c r="L115" s="81"/>
      <c r="M115" s="81"/>
      <c r="N115" s="81"/>
      <c r="O115" s="81"/>
      <c r="P115" s="81"/>
    </row>
    <row r="116" spans="1:16" ht="24">
      <c r="A116" s="42" t="s">
        <v>68</v>
      </c>
      <c r="B116" s="83"/>
      <c r="C116" s="83"/>
      <c r="D116" s="42"/>
      <c r="E116" s="42"/>
      <c r="F116" s="42"/>
      <c r="G116" s="42"/>
      <c r="H116" s="42"/>
      <c r="I116" s="42"/>
      <c r="J116" s="42"/>
      <c r="K116" s="42"/>
      <c r="L116" s="81"/>
      <c r="M116" s="81"/>
      <c r="N116" s="81"/>
      <c r="O116" s="81"/>
      <c r="P116" s="81"/>
    </row>
    <row r="117" spans="1:16" ht="24">
      <c r="A117" s="42" t="s">
        <v>69</v>
      </c>
      <c r="B117" s="83"/>
      <c r="C117" s="83"/>
      <c r="D117" s="42"/>
      <c r="E117" s="42"/>
      <c r="F117" s="42"/>
      <c r="G117" s="42"/>
      <c r="H117" s="42"/>
      <c r="I117" s="42"/>
      <c r="J117" s="42"/>
      <c r="K117" s="42"/>
      <c r="L117" s="81"/>
      <c r="M117" s="81"/>
      <c r="N117" s="81"/>
      <c r="O117" s="81"/>
      <c r="P117" s="81"/>
    </row>
    <row r="118" spans="1:16" ht="24">
      <c r="A118" s="42" t="s">
        <v>70</v>
      </c>
      <c r="B118" s="83"/>
      <c r="C118" s="83"/>
      <c r="D118" s="42"/>
      <c r="E118" s="42"/>
      <c r="F118" s="42"/>
      <c r="G118" s="42"/>
      <c r="H118" s="42"/>
      <c r="I118" s="42"/>
      <c r="J118" s="42"/>
      <c r="K118" s="42"/>
      <c r="L118" s="81"/>
      <c r="M118" s="81"/>
      <c r="N118" s="81"/>
      <c r="O118" s="81"/>
      <c r="P118" s="81"/>
    </row>
    <row r="119" spans="1:16" ht="24">
      <c r="A119" s="42" t="s">
        <v>71</v>
      </c>
      <c r="B119" s="83"/>
      <c r="C119" s="83"/>
      <c r="D119" s="42"/>
      <c r="E119" s="42"/>
      <c r="F119" s="42"/>
      <c r="G119" s="42"/>
      <c r="H119" s="42"/>
      <c r="I119" s="42"/>
      <c r="J119" s="42"/>
      <c r="K119" s="42"/>
      <c r="L119" s="81"/>
      <c r="M119" s="81"/>
      <c r="N119" s="81"/>
      <c r="O119" s="81"/>
      <c r="P119" s="81"/>
    </row>
    <row r="120" spans="1:16" ht="24">
      <c r="A120" s="42" t="s">
        <v>72</v>
      </c>
      <c r="B120" s="83"/>
      <c r="C120" s="83"/>
      <c r="D120" s="42"/>
      <c r="E120" s="42"/>
      <c r="F120" s="42"/>
      <c r="G120" s="42"/>
      <c r="H120" s="42"/>
      <c r="I120" s="42"/>
      <c r="J120" s="42"/>
      <c r="K120" s="42"/>
      <c r="L120" s="81"/>
      <c r="M120" s="81"/>
      <c r="N120" s="81"/>
      <c r="O120" s="81"/>
      <c r="P120" s="81"/>
    </row>
    <row r="121" spans="1:16" ht="24">
      <c r="A121" s="42" t="s">
        <v>73</v>
      </c>
      <c r="B121" s="83"/>
      <c r="C121" s="83"/>
      <c r="D121" s="42"/>
      <c r="E121" s="42"/>
      <c r="F121" s="42"/>
      <c r="G121" s="42"/>
      <c r="H121" s="42"/>
      <c r="I121" s="42"/>
      <c r="J121" s="42"/>
      <c r="K121" s="42"/>
      <c r="L121" s="81"/>
      <c r="M121" s="81"/>
      <c r="N121" s="81"/>
      <c r="O121" s="81"/>
      <c r="P121" s="81"/>
    </row>
    <row r="122" spans="1:16" ht="24">
      <c r="A122" s="42" t="s">
        <v>74</v>
      </c>
      <c r="B122" s="83">
        <v>1</v>
      </c>
      <c r="C122" s="83">
        <v>0</v>
      </c>
      <c r="D122" s="42">
        <v>0</v>
      </c>
      <c r="E122" s="42">
        <v>0</v>
      </c>
      <c r="F122" s="42">
        <f>C122+D122+E122</f>
        <v>0</v>
      </c>
      <c r="G122" s="42">
        <v>5</v>
      </c>
      <c r="H122" s="42">
        <v>0</v>
      </c>
      <c r="I122" s="42">
        <v>0</v>
      </c>
      <c r="J122" s="42">
        <f>G122-H122-I122</f>
        <v>5</v>
      </c>
      <c r="K122" s="42">
        <f>F122+J122</f>
        <v>5</v>
      </c>
      <c r="L122" s="81">
        <v>0</v>
      </c>
      <c r="M122" s="81" t="s">
        <v>82</v>
      </c>
      <c r="N122" s="81">
        <v>0</v>
      </c>
      <c r="O122" s="81" t="e">
        <f>N122/L122</f>
        <v>#DIV/0!</v>
      </c>
      <c r="P122" s="81">
        <v>0</v>
      </c>
    </row>
    <row r="123" spans="1:16" ht="24">
      <c r="A123" s="42" t="s">
        <v>75</v>
      </c>
      <c r="B123" s="83">
        <v>1</v>
      </c>
      <c r="C123" s="83">
        <v>0</v>
      </c>
      <c r="D123" s="42">
        <v>0</v>
      </c>
      <c r="E123" s="42">
        <v>0</v>
      </c>
      <c r="F123" s="42">
        <f>C123+D123+E123</f>
        <v>0</v>
      </c>
      <c r="G123" s="42">
        <v>2</v>
      </c>
      <c r="H123" s="42">
        <v>0</v>
      </c>
      <c r="I123" s="42">
        <v>0</v>
      </c>
      <c r="J123" s="42">
        <f>G123-H123-I123</f>
        <v>2</v>
      </c>
      <c r="K123" s="42">
        <f>F123+J123</f>
        <v>2</v>
      </c>
      <c r="L123" s="81">
        <v>0</v>
      </c>
      <c r="M123" s="81" t="s">
        <v>82</v>
      </c>
      <c r="N123" s="81">
        <v>0</v>
      </c>
      <c r="O123" s="81" t="e">
        <f>N123/L123</f>
        <v>#DIV/0!</v>
      </c>
      <c r="P123" s="81">
        <v>0</v>
      </c>
    </row>
    <row r="124" spans="1:16" ht="24">
      <c r="A124" s="42" t="s">
        <v>76</v>
      </c>
      <c r="B124" s="83"/>
      <c r="C124" s="83"/>
      <c r="D124" s="42"/>
      <c r="E124" s="42"/>
      <c r="F124" s="42"/>
      <c r="G124" s="42"/>
      <c r="H124" s="42"/>
      <c r="I124" s="42"/>
      <c r="J124" s="42"/>
      <c r="K124" s="42"/>
      <c r="L124" s="81"/>
      <c r="M124" s="81"/>
      <c r="N124" s="81"/>
      <c r="O124" s="81"/>
      <c r="P124" s="81"/>
    </row>
    <row r="125" spans="1:16" ht="24">
      <c r="A125" s="42" t="s">
        <v>77</v>
      </c>
      <c r="B125" s="83"/>
      <c r="C125" s="83"/>
      <c r="D125" s="42"/>
      <c r="E125" s="42"/>
      <c r="F125" s="42"/>
      <c r="G125" s="42"/>
      <c r="H125" s="42"/>
      <c r="I125" s="42"/>
      <c r="J125" s="42"/>
      <c r="K125" s="42"/>
      <c r="L125" s="81"/>
      <c r="M125" s="81"/>
      <c r="N125" s="81"/>
      <c r="O125" s="81"/>
      <c r="P125" s="81"/>
    </row>
    <row r="126" spans="1:16" ht="24">
      <c r="A126" s="42" t="s">
        <v>78</v>
      </c>
      <c r="B126" s="83"/>
      <c r="C126" s="83"/>
      <c r="D126" s="42"/>
      <c r="E126" s="42"/>
      <c r="F126" s="42"/>
      <c r="G126" s="42"/>
      <c r="H126" s="42"/>
      <c r="I126" s="42"/>
      <c r="J126" s="42"/>
      <c r="K126" s="42"/>
      <c r="L126" s="81"/>
      <c r="M126" s="81"/>
      <c r="N126" s="81"/>
      <c r="O126" s="81"/>
      <c r="P126" s="81"/>
    </row>
    <row r="127" spans="1:16" ht="24">
      <c r="A127" s="84" t="s">
        <v>23</v>
      </c>
      <c r="B127" s="85">
        <f>SUM(B102:B126)</f>
        <v>18</v>
      </c>
      <c r="C127" s="85">
        <f>SUM(C102:C126)</f>
        <v>0</v>
      </c>
      <c r="D127" s="85">
        <f>SUM(D102:D126)</f>
        <v>0</v>
      </c>
      <c r="E127" s="85">
        <f>SUM(E102:E126)</f>
        <v>0</v>
      </c>
      <c r="F127" s="86">
        <f>C127+D127+E127</f>
        <v>0</v>
      </c>
      <c r="G127" s="85">
        <f>SUM(G102:G126)</f>
        <v>40</v>
      </c>
      <c r="H127" s="85">
        <f>SUM(H102:H126)</f>
        <v>0</v>
      </c>
      <c r="I127" s="85">
        <f>SUM(I102:I126)</f>
        <v>0</v>
      </c>
      <c r="J127" s="86">
        <f>G127-H127-I127</f>
        <v>40</v>
      </c>
      <c r="K127" s="86">
        <f>F127+J127</f>
        <v>40</v>
      </c>
      <c r="L127" s="85">
        <f>SUM(L102:L126)</f>
        <v>0</v>
      </c>
      <c r="M127" s="85" t="s">
        <v>82</v>
      </c>
      <c r="N127" s="85">
        <f>SUM(N102:N126)</f>
        <v>0</v>
      </c>
      <c r="O127" s="89" t="e">
        <f>N127/L127</f>
        <v>#DIV/0!</v>
      </c>
      <c r="P127" s="90">
        <f>SUM(P102:P126)/4</f>
        <v>0</v>
      </c>
    </row>
    <row r="128" spans="1:16" ht="17.2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</row>
    <row r="129" spans="1:16" ht="24.6" customHeight="1">
      <c r="A129" s="216" t="s">
        <v>6</v>
      </c>
      <c r="B129" s="219" t="s">
        <v>20</v>
      </c>
      <c r="C129" s="210" t="s">
        <v>40</v>
      </c>
      <c r="D129" s="211"/>
      <c r="E129" s="211"/>
      <c r="F129" s="212"/>
      <c r="G129" s="210" t="s">
        <v>41</v>
      </c>
      <c r="H129" s="211"/>
      <c r="I129" s="211"/>
      <c r="J129" s="212"/>
      <c r="K129" s="213" t="s">
        <v>42</v>
      </c>
      <c r="L129" s="213" t="s">
        <v>43</v>
      </c>
      <c r="M129" s="213" t="s">
        <v>44</v>
      </c>
      <c r="N129" s="213" t="s">
        <v>45</v>
      </c>
      <c r="O129" s="213" t="s">
        <v>46</v>
      </c>
      <c r="P129" s="205" t="s">
        <v>21</v>
      </c>
    </row>
    <row r="130" spans="1:16" ht="14.45" customHeight="1">
      <c r="A130" s="217"/>
      <c r="B130" s="220"/>
      <c r="C130" s="205" t="s">
        <v>47</v>
      </c>
      <c r="D130" s="205" t="s">
        <v>48</v>
      </c>
      <c r="E130" s="205" t="s">
        <v>49</v>
      </c>
      <c r="F130" s="205" t="s">
        <v>50</v>
      </c>
      <c r="G130" s="205" t="s">
        <v>51</v>
      </c>
      <c r="H130" s="205" t="s">
        <v>52</v>
      </c>
      <c r="I130" s="205" t="s">
        <v>49</v>
      </c>
      <c r="J130" s="205" t="s">
        <v>53</v>
      </c>
      <c r="K130" s="214"/>
      <c r="L130" s="214"/>
      <c r="M130" s="214"/>
      <c r="N130" s="214"/>
      <c r="O130" s="214"/>
      <c r="P130" s="206"/>
    </row>
    <row r="131" spans="1:16" ht="14.45" customHeight="1">
      <c r="A131" s="217"/>
      <c r="B131" s="220"/>
      <c r="C131" s="206"/>
      <c r="D131" s="206"/>
      <c r="E131" s="206"/>
      <c r="F131" s="206"/>
      <c r="G131" s="206"/>
      <c r="H131" s="206"/>
      <c r="I131" s="206"/>
      <c r="J131" s="206"/>
      <c r="K131" s="214"/>
      <c r="L131" s="214"/>
      <c r="M131" s="214"/>
      <c r="N131" s="214"/>
      <c r="O131" s="214"/>
      <c r="P131" s="206"/>
    </row>
    <row r="132" spans="1:16" ht="14.45" customHeight="1">
      <c r="A132" s="218"/>
      <c r="B132" s="221"/>
      <c r="C132" s="207"/>
      <c r="D132" s="207"/>
      <c r="E132" s="207"/>
      <c r="F132" s="207"/>
      <c r="G132" s="207"/>
      <c r="H132" s="207"/>
      <c r="I132" s="207"/>
      <c r="J132" s="207"/>
      <c r="K132" s="215"/>
      <c r="L132" s="215"/>
      <c r="M132" s="215"/>
      <c r="N132" s="215"/>
      <c r="O132" s="215"/>
      <c r="P132" s="207"/>
    </row>
    <row r="133" spans="1:16" ht="24">
      <c r="A133" s="42" t="s">
        <v>54</v>
      </c>
      <c r="B133" s="42">
        <v>57</v>
      </c>
      <c r="C133" s="42">
        <v>38</v>
      </c>
      <c r="D133" s="42">
        <v>0</v>
      </c>
      <c r="E133" s="42">
        <v>0</v>
      </c>
      <c r="F133" s="42">
        <f>C133+D133+E133</f>
        <v>38</v>
      </c>
      <c r="G133" s="42">
        <v>100.25</v>
      </c>
      <c r="H133" s="42">
        <v>0</v>
      </c>
      <c r="I133" s="42">
        <v>0</v>
      </c>
      <c r="J133" s="42">
        <f>G133-H133-I133</f>
        <v>100.25</v>
      </c>
      <c r="K133" s="42">
        <f>F133+J133</f>
        <v>138.25</v>
      </c>
      <c r="L133" s="42">
        <v>100</v>
      </c>
      <c r="M133" s="42" t="s">
        <v>82</v>
      </c>
      <c r="N133" s="44">
        <f>L133*O133</f>
        <v>60000</v>
      </c>
      <c r="O133" s="44">
        <v>600</v>
      </c>
      <c r="P133" s="44">
        <v>30</v>
      </c>
    </row>
    <row r="134" spans="1:16" ht="24">
      <c r="A134" s="42" t="s">
        <v>55</v>
      </c>
      <c r="B134" s="42">
        <v>23</v>
      </c>
      <c r="C134" s="42">
        <v>33</v>
      </c>
      <c r="D134" s="42">
        <v>0</v>
      </c>
      <c r="E134" s="42">
        <v>0</v>
      </c>
      <c r="F134" s="42">
        <f t="shared" ref="F134:F157" si="8">C134+D134+E134</f>
        <v>33</v>
      </c>
      <c r="G134" s="42">
        <v>29</v>
      </c>
      <c r="H134" s="42">
        <v>0</v>
      </c>
      <c r="I134" s="42">
        <v>0</v>
      </c>
      <c r="J134" s="42">
        <f t="shared" ref="J134:J158" si="9">G134-H134-I134</f>
        <v>29</v>
      </c>
      <c r="K134" s="42">
        <f t="shared" ref="K134:K158" si="10">F134+J134</f>
        <v>62</v>
      </c>
      <c r="L134" s="42">
        <v>0</v>
      </c>
      <c r="M134" s="42" t="s">
        <v>82</v>
      </c>
      <c r="N134" s="44">
        <f t="shared" ref="N134:N135" si="11">L134*O134</f>
        <v>0</v>
      </c>
      <c r="O134" s="44">
        <v>0</v>
      </c>
      <c r="P134" s="44">
        <v>0</v>
      </c>
    </row>
    <row r="135" spans="1:16" ht="24">
      <c r="A135" s="42" t="s">
        <v>56</v>
      </c>
      <c r="B135" s="42">
        <v>4</v>
      </c>
      <c r="C135" s="42">
        <v>10</v>
      </c>
      <c r="D135" s="42">
        <v>0</v>
      </c>
      <c r="E135" s="42">
        <v>0</v>
      </c>
      <c r="F135" s="42">
        <f t="shared" si="8"/>
        <v>10</v>
      </c>
      <c r="G135" s="42">
        <v>15</v>
      </c>
      <c r="H135" s="42">
        <v>0</v>
      </c>
      <c r="I135" s="42">
        <v>0</v>
      </c>
      <c r="J135" s="42">
        <f t="shared" si="9"/>
        <v>15</v>
      </c>
      <c r="K135" s="42">
        <f t="shared" si="10"/>
        <v>25</v>
      </c>
      <c r="L135" s="42">
        <v>0</v>
      </c>
      <c r="M135" s="42" t="s">
        <v>82</v>
      </c>
      <c r="N135" s="44">
        <f t="shared" si="11"/>
        <v>0</v>
      </c>
      <c r="O135" s="44">
        <v>0</v>
      </c>
      <c r="P135" s="44">
        <v>0</v>
      </c>
    </row>
    <row r="136" spans="1:16" ht="24">
      <c r="A136" s="42" t="s">
        <v>57</v>
      </c>
      <c r="B136" s="42">
        <v>19</v>
      </c>
      <c r="C136" s="42">
        <v>45</v>
      </c>
      <c r="D136" s="42">
        <v>0</v>
      </c>
      <c r="E136" s="42">
        <v>0</v>
      </c>
      <c r="F136" s="42">
        <f t="shared" si="8"/>
        <v>45</v>
      </c>
      <c r="G136" s="42">
        <v>50</v>
      </c>
      <c r="H136" s="42">
        <v>0</v>
      </c>
      <c r="I136" s="42">
        <v>0</v>
      </c>
      <c r="J136" s="42">
        <f t="shared" si="9"/>
        <v>50</v>
      </c>
      <c r="K136" s="42">
        <f t="shared" si="10"/>
        <v>95</v>
      </c>
      <c r="L136" s="42">
        <v>0</v>
      </c>
      <c r="M136" s="42" t="s">
        <v>82</v>
      </c>
      <c r="N136" s="44">
        <f t="shared" ref="N136:N142" si="12">L136*O136</f>
        <v>0</v>
      </c>
      <c r="O136" s="44">
        <v>0</v>
      </c>
      <c r="P136" s="44">
        <v>0</v>
      </c>
    </row>
    <row r="137" spans="1:16" ht="24">
      <c r="A137" s="42" t="s">
        <v>58</v>
      </c>
      <c r="B137" s="42">
        <v>14</v>
      </c>
      <c r="C137" s="42">
        <v>50</v>
      </c>
      <c r="D137" s="42">
        <v>0</v>
      </c>
      <c r="E137" s="42">
        <v>0</v>
      </c>
      <c r="F137" s="42">
        <f t="shared" si="8"/>
        <v>50</v>
      </c>
      <c r="G137" s="42">
        <v>30</v>
      </c>
      <c r="H137" s="42">
        <v>0</v>
      </c>
      <c r="I137" s="42">
        <v>0</v>
      </c>
      <c r="J137" s="42">
        <f t="shared" si="9"/>
        <v>30</v>
      </c>
      <c r="K137" s="42">
        <f t="shared" si="10"/>
        <v>80</v>
      </c>
      <c r="L137" s="42">
        <v>0</v>
      </c>
      <c r="M137" s="42" t="s">
        <v>82</v>
      </c>
      <c r="N137" s="44">
        <f t="shared" si="12"/>
        <v>0</v>
      </c>
      <c r="O137" s="44">
        <v>0</v>
      </c>
      <c r="P137" s="44">
        <v>0</v>
      </c>
    </row>
    <row r="138" spans="1:16" ht="24">
      <c r="A138" s="42" t="s">
        <v>59</v>
      </c>
      <c r="B138" s="42">
        <v>36</v>
      </c>
      <c r="C138" s="42">
        <v>0</v>
      </c>
      <c r="D138" s="42">
        <v>0</v>
      </c>
      <c r="E138" s="42">
        <v>0</v>
      </c>
      <c r="F138" s="42">
        <f t="shared" si="8"/>
        <v>0</v>
      </c>
      <c r="G138" s="42">
        <v>210</v>
      </c>
      <c r="H138" s="42">
        <v>0</v>
      </c>
      <c r="I138" s="42">
        <v>0</v>
      </c>
      <c r="J138" s="42">
        <f t="shared" si="9"/>
        <v>210</v>
      </c>
      <c r="K138" s="42">
        <f t="shared" si="10"/>
        <v>210</v>
      </c>
      <c r="L138" s="42">
        <v>150</v>
      </c>
      <c r="M138" s="42" t="s">
        <v>82</v>
      </c>
      <c r="N138" s="44">
        <f t="shared" si="12"/>
        <v>90000</v>
      </c>
      <c r="O138" s="44">
        <v>600</v>
      </c>
      <c r="P138" s="44">
        <v>30</v>
      </c>
    </row>
    <row r="139" spans="1:16" ht="24">
      <c r="A139" s="42" t="s">
        <v>60</v>
      </c>
      <c r="B139" s="42">
        <v>2</v>
      </c>
      <c r="C139" s="42">
        <v>13</v>
      </c>
      <c r="D139" s="42">
        <v>0</v>
      </c>
      <c r="E139" s="42">
        <v>0</v>
      </c>
      <c r="F139" s="42">
        <f t="shared" si="8"/>
        <v>13</v>
      </c>
      <c r="G139" s="42">
        <v>5</v>
      </c>
      <c r="H139" s="42">
        <v>0</v>
      </c>
      <c r="I139" s="42">
        <v>0</v>
      </c>
      <c r="J139" s="42">
        <f t="shared" si="9"/>
        <v>5</v>
      </c>
      <c r="K139" s="42">
        <f t="shared" si="10"/>
        <v>18</v>
      </c>
      <c r="L139" s="42">
        <v>0</v>
      </c>
      <c r="M139" s="42" t="s">
        <v>82</v>
      </c>
      <c r="N139" s="44">
        <f t="shared" si="12"/>
        <v>0</v>
      </c>
      <c r="O139" s="44">
        <v>0</v>
      </c>
      <c r="P139" s="44">
        <v>0</v>
      </c>
    </row>
    <row r="140" spans="1:16" ht="24">
      <c r="A140" s="42" t="s">
        <v>61</v>
      </c>
      <c r="B140" s="42">
        <v>40</v>
      </c>
      <c r="C140" s="42">
        <v>75</v>
      </c>
      <c r="D140" s="42">
        <v>0</v>
      </c>
      <c r="E140" s="42">
        <v>0</v>
      </c>
      <c r="F140" s="42">
        <f t="shared" si="8"/>
        <v>75</v>
      </c>
      <c r="G140" s="42">
        <v>60</v>
      </c>
      <c r="H140" s="42">
        <v>0</v>
      </c>
      <c r="I140" s="42">
        <v>0</v>
      </c>
      <c r="J140" s="42">
        <f t="shared" si="9"/>
        <v>60</v>
      </c>
      <c r="K140" s="42">
        <f t="shared" si="10"/>
        <v>135</v>
      </c>
      <c r="L140" s="42">
        <v>0</v>
      </c>
      <c r="M140" s="42" t="s">
        <v>82</v>
      </c>
      <c r="N140" s="44">
        <f t="shared" si="12"/>
        <v>0</v>
      </c>
      <c r="O140" s="44">
        <v>0</v>
      </c>
      <c r="P140" s="44">
        <v>0</v>
      </c>
    </row>
    <row r="141" spans="1:16" ht="24">
      <c r="A141" s="42" t="s">
        <v>62</v>
      </c>
      <c r="B141" s="42">
        <v>1</v>
      </c>
      <c r="C141" s="42">
        <v>49</v>
      </c>
      <c r="D141" s="42">
        <v>0</v>
      </c>
      <c r="E141" s="42">
        <v>0</v>
      </c>
      <c r="F141" s="42">
        <f t="shared" si="8"/>
        <v>49</v>
      </c>
      <c r="G141" s="42">
        <v>20</v>
      </c>
      <c r="H141" s="42">
        <v>0</v>
      </c>
      <c r="I141" s="42">
        <v>0</v>
      </c>
      <c r="J141" s="42">
        <f t="shared" si="9"/>
        <v>20</v>
      </c>
      <c r="K141" s="42">
        <f t="shared" si="10"/>
        <v>69</v>
      </c>
      <c r="L141" s="42">
        <v>0</v>
      </c>
      <c r="M141" s="42" t="s">
        <v>82</v>
      </c>
      <c r="N141" s="44">
        <f t="shared" si="12"/>
        <v>0</v>
      </c>
      <c r="O141" s="44">
        <v>0</v>
      </c>
      <c r="P141" s="44">
        <v>0</v>
      </c>
    </row>
    <row r="142" spans="1:16" ht="24">
      <c r="A142" s="42" t="s">
        <v>63</v>
      </c>
      <c r="B142" s="42">
        <v>4</v>
      </c>
      <c r="C142" s="42">
        <v>20</v>
      </c>
      <c r="D142" s="42">
        <v>0</v>
      </c>
      <c r="E142" s="42">
        <v>0</v>
      </c>
      <c r="F142" s="42">
        <f t="shared" si="8"/>
        <v>20</v>
      </c>
      <c r="G142" s="42">
        <v>21</v>
      </c>
      <c r="H142" s="42">
        <v>0</v>
      </c>
      <c r="I142" s="42">
        <v>0</v>
      </c>
      <c r="J142" s="42">
        <f t="shared" si="9"/>
        <v>21</v>
      </c>
      <c r="K142" s="42">
        <f t="shared" si="10"/>
        <v>41</v>
      </c>
      <c r="L142" s="42">
        <v>0</v>
      </c>
      <c r="M142" s="42" t="s">
        <v>82</v>
      </c>
      <c r="N142" s="44">
        <f t="shared" si="12"/>
        <v>0</v>
      </c>
      <c r="O142" s="44">
        <v>0</v>
      </c>
      <c r="P142" s="44">
        <v>0</v>
      </c>
    </row>
    <row r="143" spans="1:16" ht="24">
      <c r="A143" s="42" t="s">
        <v>64</v>
      </c>
      <c r="B143" s="42">
        <v>119</v>
      </c>
      <c r="C143" s="42">
        <v>110</v>
      </c>
      <c r="D143" s="42">
        <v>0</v>
      </c>
      <c r="E143" s="42">
        <v>0</v>
      </c>
      <c r="F143" s="42">
        <f t="shared" si="8"/>
        <v>110</v>
      </c>
      <c r="G143" s="42">
        <v>270</v>
      </c>
      <c r="H143" s="42">
        <v>0</v>
      </c>
      <c r="I143" s="42">
        <v>0</v>
      </c>
      <c r="J143" s="42">
        <f t="shared" si="9"/>
        <v>270</v>
      </c>
      <c r="K143" s="42">
        <f t="shared" si="10"/>
        <v>380</v>
      </c>
      <c r="L143" s="42">
        <v>100</v>
      </c>
      <c r="M143" s="42" t="s">
        <v>82</v>
      </c>
      <c r="N143" s="44">
        <v>0</v>
      </c>
      <c r="O143" s="44">
        <v>600</v>
      </c>
      <c r="P143" s="44">
        <v>30</v>
      </c>
    </row>
    <row r="144" spans="1:16" ht="24">
      <c r="A144" s="42" t="s">
        <v>65</v>
      </c>
      <c r="B144" s="42">
        <v>9</v>
      </c>
      <c r="C144" s="42">
        <v>0</v>
      </c>
      <c r="D144" s="42">
        <v>0</v>
      </c>
      <c r="E144" s="42">
        <v>0</v>
      </c>
      <c r="F144" s="42">
        <f t="shared" si="8"/>
        <v>0</v>
      </c>
      <c r="G144" s="64">
        <v>41.5</v>
      </c>
      <c r="H144" s="42">
        <v>0</v>
      </c>
      <c r="I144" s="42">
        <v>0</v>
      </c>
      <c r="J144" s="64">
        <f t="shared" si="9"/>
        <v>41.5</v>
      </c>
      <c r="K144" s="64">
        <f t="shared" si="10"/>
        <v>41.5</v>
      </c>
      <c r="L144" s="73">
        <v>41</v>
      </c>
      <c r="M144" s="42" t="s">
        <v>82</v>
      </c>
      <c r="N144" s="44">
        <f t="shared" ref="N144:N157" si="13">L144*O144</f>
        <v>24600</v>
      </c>
      <c r="O144" s="44">
        <v>600</v>
      </c>
      <c r="P144" s="44">
        <v>30</v>
      </c>
    </row>
    <row r="145" spans="1:16" ht="24">
      <c r="A145" s="42" t="s">
        <v>66</v>
      </c>
      <c r="B145" s="42">
        <v>8</v>
      </c>
      <c r="C145" s="42">
        <v>0</v>
      </c>
      <c r="D145" s="42">
        <v>0</v>
      </c>
      <c r="E145" s="42">
        <v>0</v>
      </c>
      <c r="F145" s="42">
        <f t="shared" si="8"/>
        <v>0</v>
      </c>
      <c r="G145" s="42">
        <v>39</v>
      </c>
      <c r="H145" s="42">
        <v>0</v>
      </c>
      <c r="I145" s="42">
        <v>0</v>
      </c>
      <c r="J145" s="42">
        <f t="shared" si="9"/>
        <v>39</v>
      </c>
      <c r="K145" s="42">
        <f t="shared" si="10"/>
        <v>39</v>
      </c>
      <c r="L145" s="42">
        <v>39</v>
      </c>
      <c r="M145" s="42" t="s">
        <v>82</v>
      </c>
      <c r="N145" s="44">
        <f t="shared" si="13"/>
        <v>23400</v>
      </c>
      <c r="O145" s="44">
        <v>600</v>
      </c>
      <c r="P145" s="44">
        <v>30</v>
      </c>
    </row>
    <row r="146" spans="1:16" ht="24">
      <c r="A146" s="42" t="s">
        <v>67</v>
      </c>
      <c r="B146" s="83">
        <v>6</v>
      </c>
      <c r="C146" s="83">
        <v>28</v>
      </c>
      <c r="D146" s="42">
        <v>0</v>
      </c>
      <c r="E146" s="42">
        <v>0</v>
      </c>
      <c r="F146" s="42">
        <f t="shared" si="8"/>
        <v>28</v>
      </c>
      <c r="G146" s="42">
        <v>15</v>
      </c>
      <c r="H146" s="42">
        <v>0</v>
      </c>
      <c r="I146" s="42">
        <v>0</v>
      </c>
      <c r="J146" s="42">
        <f t="shared" si="9"/>
        <v>15</v>
      </c>
      <c r="K146" s="42">
        <f t="shared" si="10"/>
        <v>43</v>
      </c>
      <c r="L146" s="42">
        <v>0</v>
      </c>
      <c r="M146" s="42" t="s">
        <v>82</v>
      </c>
      <c r="N146" s="44">
        <f t="shared" si="13"/>
        <v>0</v>
      </c>
      <c r="O146" s="44">
        <v>0</v>
      </c>
      <c r="P146" s="44">
        <v>0</v>
      </c>
    </row>
    <row r="147" spans="1:16" ht="24">
      <c r="A147" s="42" t="s">
        <v>68</v>
      </c>
      <c r="B147" s="83">
        <v>13</v>
      </c>
      <c r="C147" s="83">
        <v>20</v>
      </c>
      <c r="D147" s="42">
        <v>0</v>
      </c>
      <c r="E147" s="42">
        <v>0</v>
      </c>
      <c r="F147" s="42">
        <f t="shared" si="8"/>
        <v>20</v>
      </c>
      <c r="G147" s="42">
        <v>25</v>
      </c>
      <c r="H147" s="42">
        <v>0</v>
      </c>
      <c r="I147" s="42">
        <v>0</v>
      </c>
      <c r="J147" s="42">
        <f t="shared" si="9"/>
        <v>25</v>
      </c>
      <c r="K147" s="42">
        <f t="shared" si="10"/>
        <v>45</v>
      </c>
      <c r="L147" s="42">
        <v>0</v>
      </c>
      <c r="M147" s="42" t="s">
        <v>82</v>
      </c>
      <c r="N147" s="44">
        <v>0</v>
      </c>
      <c r="O147" s="44">
        <v>0</v>
      </c>
      <c r="P147" s="44">
        <v>0</v>
      </c>
    </row>
    <row r="148" spans="1:16" ht="24">
      <c r="A148" s="42" t="s">
        <v>69</v>
      </c>
      <c r="B148" s="83">
        <v>50</v>
      </c>
      <c r="C148" s="83">
        <v>137</v>
      </c>
      <c r="D148" s="42">
        <v>0</v>
      </c>
      <c r="E148" s="42">
        <v>0</v>
      </c>
      <c r="F148" s="42">
        <f t="shared" si="8"/>
        <v>137</v>
      </c>
      <c r="G148" s="42">
        <v>90.25</v>
      </c>
      <c r="H148" s="42">
        <v>0</v>
      </c>
      <c r="I148" s="42">
        <v>0</v>
      </c>
      <c r="J148" s="42">
        <f t="shared" si="9"/>
        <v>90.25</v>
      </c>
      <c r="K148" s="42">
        <f t="shared" si="10"/>
        <v>227.25</v>
      </c>
      <c r="L148" s="42">
        <v>30</v>
      </c>
      <c r="M148" s="42" t="s">
        <v>82</v>
      </c>
      <c r="N148" s="44">
        <f t="shared" si="13"/>
        <v>18000</v>
      </c>
      <c r="O148" s="44">
        <v>600</v>
      </c>
      <c r="P148" s="44">
        <v>30</v>
      </c>
    </row>
    <row r="149" spans="1:16" ht="24">
      <c r="A149" s="42" t="s">
        <v>70</v>
      </c>
      <c r="B149" s="83">
        <v>87</v>
      </c>
      <c r="C149" s="83">
        <v>233</v>
      </c>
      <c r="D149" s="42">
        <v>0</v>
      </c>
      <c r="E149" s="42">
        <v>0</v>
      </c>
      <c r="F149" s="42">
        <f t="shared" si="8"/>
        <v>233</v>
      </c>
      <c r="G149" s="42">
        <v>50</v>
      </c>
      <c r="H149" s="42">
        <v>0</v>
      </c>
      <c r="I149" s="42">
        <v>0</v>
      </c>
      <c r="J149" s="42">
        <f t="shared" si="9"/>
        <v>50</v>
      </c>
      <c r="K149" s="42">
        <f t="shared" si="10"/>
        <v>283</v>
      </c>
      <c r="L149" s="42">
        <v>50</v>
      </c>
      <c r="M149" s="42" t="s">
        <v>82</v>
      </c>
      <c r="N149" s="44">
        <f t="shared" si="13"/>
        <v>30000</v>
      </c>
      <c r="O149" s="44">
        <v>600</v>
      </c>
      <c r="P149" s="44">
        <v>30</v>
      </c>
    </row>
    <row r="150" spans="1:16" ht="24">
      <c r="A150" s="42" t="s">
        <v>71</v>
      </c>
      <c r="B150" s="83">
        <v>4</v>
      </c>
      <c r="C150" s="83">
        <v>0</v>
      </c>
      <c r="D150" s="42">
        <v>0</v>
      </c>
      <c r="E150" s="42">
        <v>0</v>
      </c>
      <c r="F150" s="42">
        <f t="shared" si="8"/>
        <v>0</v>
      </c>
      <c r="G150" s="42">
        <v>22</v>
      </c>
      <c r="H150" s="42">
        <v>0</v>
      </c>
      <c r="I150" s="42">
        <v>0</v>
      </c>
      <c r="J150" s="42">
        <f t="shared" si="9"/>
        <v>22</v>
      </c>
      <c r="K150" s="42">
        <f t="shared" si="10"/>
        <v>22</v>
      </c>
      <c r="L150" s="42">
        <v>20</v>
      </c>
      <c r="M150" s="42" t="s">
        <v>82</v>
      </c>
      <c r="N150" s="44">
        <f t="shared" si="13"/>
        <v>12000</v>
      </c>
      <c r="O150" s="44">
        <v>600</v>
      </c>
      <c r="P150" s="44">
        <v>30</v>
      </c>
    </row>
    <row r="151" spans="1:16" ht="24">
      <c r="A151" s="42" t="s">
        <v>72</v>
      </c>
      <c r="B151" s="83">
        <v>12</v>
      </c>
      <c r="C151" s="83">
        <v>5</v>
      </c>
      <c r="D151" s="42">
        <v>0</v>
      </c>
      <c r="E151" s="42">
        <v>0</v>
      </c>
      <c r="F151" s="42">
        <f t="shared" si="8"/>
        <v>5</v>
      </c>
      <c r="G151" s="42">
        <v>15</v>
      </c>
      <c r="H151" s="42">
        <v>0</v>
      </c>
      <c r="I151" s="42">
        <v>0</v>
      </c>
      <c r="J151" s="42">
        <f t="shared" si="9"/>
        <v>15</v>
      </c>
      <c r="K151" s="42">
        <f t="shared" si="10"/>
        <v>20</v>
      </c>
      <c r="L151" s="42">
        <v>0</v>
      </c>
      <c r="M151" s="42" t="s">
        <v>82</v>
      </c>
      <c r="N151" s="44">
        <f t="shared" si="13"/>
        <v>0</v>
      </c>
      <c r="O151" s="44">
        <v>0</v>
      </c>
      <c r="P151" s="44">
        <v>0</v>
      </c>
    </row>
    <row r="152" spans="1:16" ht="24">
      <c r="A152" s="42" t="s">
        <v>73</v>
      </c>
      <c r="B152" s="83">
        <v>9</v>
      </c>
      <c r="C152" s="83">
        <v>7</v>
      </c>
      <c r="D152" s="42">
        <v>0</v>
      </c>
      <c r="E152" s="42">
        <v>0</v>
      </c>
      <c r="F152" s="42">
        <f t="shared" si="8"/>
        <v>7</v>
      </c>
      <c r="G152" s="42">
        <v>10</v>
      </c>
      <c r="H152" s="42">
        <v>0</v>
      </c>
      <c r="I152" s="42">
        <v>0</v>
      </c>
      <c r="J152" s="42">
        <f t="shared" si="9"/>
        <v>10</v>
      </c>
      <c r="K152" s="42">
        <f t="shared" si="10"/>
        <v>17</v>
      </c>
      <c r="L152" s="42">
        <v>0</v>
      </c>
      <c r="M152" s="42" t="s">
        <v>82</v>
      </c>
      <c r="N152" s="44">
        <f t="shared" si="13"/>
        <v>0</v>
      </c>
      <c r="O152" s="44">
        <v>0</v>
      </c>
      <c r="P152" s="44">
        <v>0</v>
      </c>
    </row>
    <row r="153" spans="1:16" ht="24">
      <c r="A153" s="42" t="s">
        <v>74</v>
      </c>
      <c r="B153" s="83">
        <v>8</v>
      </c>
      <c r="C153" s="83">
        <v>19</v>
      </c>
      <c r="D153" s="42">
        <v>0</v>
      </c>
      <c r="E153" s="42">
        <v>0</v>
      </c>
      <c r="F153" s="42">
        <f t="shared" si="8"/>
        <v>19</v>
      </c>
      <c r="G153" s="42">
        <v>39</v>
      </c>
      <c r="H153" s="42">
        <v>0</v>
      </c>
      <c r="I153" s="42">
        <v>0</v>
      </c>
      <c r="J153" s="42">
        <f t="shared" si="9"/>
        <v>39</v>
      </c>
      <c r="K153" s="42">
        <f t="shared" si="10"/>
        <v>58</v>
      </c>
      <c r="L153" s="42">
        <v>39</v>
      </c>
      <c r="M153" s="42" t="s">
        <v>82</v>
      </c>
      <c r="N153" s="44">
        <f t="shared" si="13"/>
        <v>23400</v>
      </c>
      <c r="O153" s="44">
        <v>600</v>
      </c>
      <c r="P153" s="44">
        <v>30</v>
      </c>
    </row>
    <row r="154" spans="1:16" ht="24">
      <c r="A154" s="42" t="s">
        <v>75</v>
      </c>
      <c r="B154" s="83">
        <v>90</v>
      </c>
      <c r="C154" s="83">
        <v>120</v>
      </c>
      <c r="D154" s="42">
        <v>0</v>
      </c>
      <c r="E154" s="42">
        <v>0</v>
      </c>
      <c r="F154" s="42">
        <f t="shared" si="8"/>
        <v>120</v>
      </c>
      <c r="G154" s="42">
        <v>100</v>
      </c>
      <c r="H154" s="42">
        <v>0</v>
      </c>
      <c r="I154" s="42">
        <v>0</v>
      </c>
      <c r="J154" s="42">
        <f t="shared" si="9"/>
        <v>100</v>
      </c>
      <c r="K154" s="42">
        <f t="shared" si="10"/>
        <v>220</v>
      </c>
      <c r="L154" s="42">
        <v>0</v>
      </c>
      <c r="M154" s="42" t="s">
        <v>82</v>
      </c>
      <c r="N154" s="44">
        <f t="shared" si="13"/>
        <v>0</v>
      </c>
      <c r="O154" s="44">
        <v>0</v>
      </c>
      <c r="P154" s="44">
        <v>0</v>
      </c>
    </row>
    <row r="155" spans="1:16" ht="24">
      <c r="A155" s="42" t="s">
        <v>76</v>
      </c>
      <c r="B155" s="83">
        <v>3</v>
      </c>
      <c r="C155" s="83">
        <v>15</v>
      </c>
      <c r="D155" s="42">
        <v>0</v>
      </c>
      <c r="E155" s="42">
        <v>0</v>
      </c>
      <c r="F155" s="42">
        <f t="shared" si="8"/>
        <v>15</v>
      </c>
      <c r="G155" s="42">
        <v>5</v>
      </c>
      <c r="H155" s="42">
        <v>0</v>
      </c>
      <c r="I155" s="42">
        <v>0</v>
      </c>
      <c r="J155" s="42">
        <f t="shared" si="9"/>
        <v>5</v>
      </c>
      <c r="K155" s="42">
        <f t="shared" si="10"/>
        <v>20</v>
      </c>
      <c r="L155" s="42">
        <v>0</v>
      </c>
      <c r="M155" s="42" t="s">
        <v>82</v>
      </c>
      <c r="N155" s="44">
        <f t="shared" si="13"/>
        <v>0</v>
      </c>
      <c r="O155" s="44">
        <v>0</v>
      </c>
      <c r="P155" s="44">
        <v>0</v>
      </c>
    </row>
    <row r="156" spans="1:16" ht="24">
      <c r="A156" s="42" t="s">
        <v>77</v>
      </c>
      <c r="B156" s="83">
        <v>31</v>
      </c>
      <c r="C156" s="83">
        <v>33</v>
      </c>
      <c r="D156" s="42">
        <v>0</v>
      </c>
      <c r="E156" s="42">
        <v>0</v>
      </c>
      <c r="F156" s="42">
        <f t="shared" si="8"/>
        <v>33</v>
      </c>
      <c r="G156" s="42">
        <v>60.25</v>
      </c>
      <c r="H156" s="42">
        <v>0</v>
      </c>
      <c r="I156" s="42">
        <v>0</v>
      </c>
      <c r="J156" s="42">
        <f t="shared" si="9"/>
        <v>60.25</v>
      </c>
      <c r="K156" s="42">
        <f t="shared" si="10"/>
        <v>93.25</v>
      </c>
      <c r="L156" s="42">
        <v>30</v>
      </c>
      <c r="M156" s="42" t="s">
        <v>82</v>
      </c>
      <c r="N156" s="44">
        <f t="shared" si="13"/>
        <v>18000</v>
      </c>
      <c r="O156" s="44">
        <v>600</v>
      </c>
      <c r="P156" s="44">
        <v>30</v>
      </c>
    </row>
    <row r="157" spans="1:16" ht="24">
      <c r="A157" s="42" t="s">
        <v>78</v>
      </c>
      <c r="B157" s="83">
        <v>35</v>
      </c>
      <c r="C157" s="83">
        <v>53</v>
      </c>
      <c r="D157" s="42">
        <v>0</v>
      </c>
      <c r="E157" s="42">
        <v>0</v>
      </c>
      <c r="F157" s="42">
        <f t="shared" si="8"/>
        <v>53</v>
      </c>
      <c r="G157" s="42">
        <v>45</v>
      </c>
      <c r="H157" s="42">
        <v>0</v>
      </c>
      <c r="I157" s="42">
        <v>0</v>
      </c>
      <c r="J157" s="42">
        <f t="shared" si="9"/>
        <v>45</v>
      </c>
      <c r="K157" s="42">
        <f t="shared" si="10"/>
        <v>98</v>
      </c>
      <c r="L157" s="42">
        <v>0</v>
      </c>
      <c r="M157" s="42" t="s">
        <v>82</v>
      </c>
      <c r="N157" s="44">
        <f t="shared" si="13"/>
        <v>0</v>
      </c>
      <c r="O157" s="44">
        <v>0</v>
      </c>
      <c r="P157" s="44">
        <v>0</v>
      </c>
    </row>
    <row r="158" spans="1:16" ht="24">
      <c r="A158" s="84" t="s">
        <v>23</v>
      </c>
      <c r="B158" s="85">
        <f>SUM(B133:B157)</f>
        <v>684</v>
      </c>
      <c r="C158" s="85">
        <f>SUM(C133:C157)</f>
        <v>1113</v>
      </c>
      <c r="D158" s="85">
        <f>SUM(D133:D157)</f>
        <v>0</v>
      </c>
      <c r="E158" s="85">
        <f>SUM(E133:E157)</f>
        <v>0</v>
      </c>
      <c r="F158" s="86">
        <f>C158+D158+E158</f>
        <v>1113</v>
      </c>
      <c r="G158" s="90">
        <f>SUM(G133:G157)</f>
        <v>1367.25</v>
      </c>
      <c r="H158" s="85">
        <f>SUM(H133:H157)</f>
        <v>0</v>
      </c>
      <c r="I158" s="85">
        <f>SUM(I133:I157)</f>
        <v>0</v>
      </c>
      <c r="J158" s="94">
        <f t="shared" si="9"/>
        <v>1367.25</v>
      </c>
      <c r="K158" s="93">
        <f t="shared" si="10"/>
        <v>2480.25</v>
      </c>
      <c r="L158" s="90">
        <f>SUM(L133:L157)</f>
        <v>599</v>
      </c>
      <c r="M158" s="42" t="s">
        <v>82</v>
      </c>
      <c r="N158" s="87">
        <f>SUM(N133:N157)</f>
        <v>299400</v>
      </c>
      <c r="O158" s="44">
        <f t="shared" ref="O158" si="14">N158/L158</f>
        <v>499.83305509181969</v>
      </c>
      <c r="P158" s="87">
        <f>SUM(P133:P157)/10</f>
        <v>30</v>
      </c>
    </row>
    <row r="159" spans="1:16" ht="17.2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</row>
    <row r="160" spans="1:16" ht="24">
      <c r="A160" s="208" t="s">
        <v>7</v>
      </c>
      <c r="B160" s="209" t="s">
        <v>20</v>
      </c>
      <c r="C160" s="210" t="s">
        <v>40</v>
      </c>
      <c r="D160" s="211"/>
      <c r="E160" s="211"/>
      <c r="F160" s="212"/>
      <c r="G160" s="210" t="s">
        <v>41</v>
      </c>
      <c r="H160" s="211"/>
      <c r="I160" s="211"/>
      <c r="J160" s="212"/>
      <c r="K160" s="213" t="s">
        <v>42</v>
      </c>
      <c r="L160" s="213" t="s">
        <v>43</v>
      </c>
      <c r="M160" s="213" t="s">
        <v>44</v>
      </c>
      <c r="N160" s="213" t="s">
        <v>45</v>
      </c>
      <c r="O160" s="213" t="s">
        <v>46</v>
      </c>
      <c r="P160" s="205" t="s">
        <v>21</v>
      </c>
    </row>
    <row r="161" spans="1:16">
      <c r="A161" s="208"/>
      <c r="B161" s="209"/>
      <c r="C161" s="205" t="s">
        <v>47</v>
      </c>
      <c r="D161" s="205" t="s">
        <v>48</v>
      </c>
      <c r="E161" s="205" t="s">
        <v>49</v>
      </c>
      <c r="F161" s="205" t="s">
        <v>50</v>
      </c>
      <c r="G161" s="205" t="s">
        <v>51</v>
      </c>
      <c r="H161" s="205" t="s">
        <v>52</v>
      </c>
      <c r="I161" s="205" t="s">
        <v>49</v>
      </c>
      <c r="J161" s="205" t="s">
        <v>53</v>
      </c>
      <c r="K161" s="214"/>
      <c r="L161" s="214"/>
      <c r="M161" s="214"/>
      <c r="N161" s="214"/>
      <c r="O161" s="214"/>
      <c r="P161" s="206"/>
    </row>
    <row r="162" spans="1:16">
      <c r="A162" s="208"/>
      <c r="B162" s="209"/>
      <c r="C162" s="206"/>
      <c r="D162" s="206"/>
      <c r="E162" s="206"/>
      <c r="F162" s="206"/>
      <c r="G162" s="206"/>
      <c r="H162" s="206"/>
      <c r="I162" s="206"/>
      <c r="J162" s="206"/>
      <c r="K162" s="214"/>
      <c r="L162" s="214"/>
      <c r="M162" s="214"/>
      <c r="N162" s="214"/>
      <c r="O162" s="214"/>
      <c r="P162" s="206"/>
    </row>
    <row r="163" spans="1:16">
      <c r="A163" s="208"/>
      <c r="B163" s="209"/>
      <c r="C163" s="207"/>
      <c r="D163" s="207"/>
      <c r="E163" s="207"/>
      <c r="F163" s="207"/>
      <c r="G163" s="207"/>
      <c r="H163" s="207"/>
      <c r="I163" s="207"/>
      <c r="J163" s="207"/>
      <c r="K163" s="215"/>
      <c r="L163" s="215"/>
      <c r="M163" s="215"/>
      <c r="N163" s="215"/>
      <c r="O163" s="215"/>
      <c r="P163" s="207"/>
    </row>
    <row r="164" spans="1:16" ht="24">
      <c r="A164" s="42" t="s">
        <v>54</v>
      </c>
      <c r="B164" s="42">
        <v>3</v>
      </c>
      <c r="C164" s="42">
        <v>0</v>
      </c>
      <c r="D164" s="42">
        <v>0</v>
      </c>
      <c r="E164" s="42">
        <v>0</v>
      </c>
      <c r="F164" s="42">
        <f>C164+D164+E164</f>
        <v>0</v>
      </c>
      <c r="G164" s="42">
        <v>40</v>
      </c>
      <c r="H164" s="42">
        <v>0</v>
      </c>
      <c r="I164" s="42">
        <v>0</v>
      </c>
      <c r="J164" s="42">
        <f>G164-H164-I164</f>
        <v>40</v>
      </c>
      <c r="K164" s="42">
        <f>F164+J164</f>
        <v>40</v>
      </c>
      <c r="L164" s="42">
        <v>40</v>
      </c>
      <c r="M164" s="42" t="s">
        <v>82</v>
      </c>
      <c r="N164" s="44">
        <f>L164*O164</f>
        <v>16000</v>
      </c>
      <c r="O164" s="44">
        <v>400</v>
      </c>
      <c r="P164" s="44">
        <v>10</v>
      </c>
    </row>
    <row r="165" spans="1:16" ht="24">
      <c r="A165" s="42" t="s">
        <v>55</v>
      </c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4">
        <f t="shared" ref="N165:N168" si="15">L165*O165</f>
        <v>0</v>
      </c>
      <c r="O165" s="44"/>
      <c r="P165" s="44"/>
    </row>
    <row r="166" spans="1:16" ht="24">
      <c r="A166" s="42" t="s">
        <v>56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4">
        <f t="shared" si="15"/>
        <v>0</v>
      </c>
      <c r="O166" s="44"/>
      <c r="P166" s="44"/>
    </row>
    <row r="167" spans="1:16" ht="24">
      <c r="A167" s="42" t="s">
        <v>57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4">
        <f t="shared" si="15"/>
        <v>0</v>
      </c>
      <c r="O167" s="44"/>
      <c r="P167" s="44"/>
    </row>
    <row r="168" spans="1:16" ht="24">
      <c r="A168" s="42" t="s">
        <v>58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4">
        <f t="shared" si="15"/>
        <v>0</v>
      </c>
      <c r="O168" s="44"/>
      <c r="P168" s="44"/>
    </row>
    <row r="169" spans="1:16" ht="24">
      <c r="A169" s="42" t="s">
        <v>59</v>
      </c>
      <c r="B169" s="42">
        <v>5</v>
      </c>
      <c r="C169" s="42">
        <v>0</v>
      </c>
      <c r="D169" s="42">
        <v>0</v>
      </c>
      <c r="E169" s="42">
        <v>0</v>
      </c>
      <c r="F169" s="42">
        <f>C169+D169+E169</f>
        <v>0</v>
      </c>
      <c r="G169" s="42">
        <v>80</v>
      </c>
      <c r="H169" s="42">
        <v>0</v>
      </c>
      <c r="I169" s="42">
        <v>0</v>
      </c>
      <c r="J169" s="42">
        <f>G169-H169-I169</f>
        <v>80</v>
      </c>
      <c r="K169" s="42">
        <f>F169+J169</f>
        <v>80</v>
      </c>
      <c r="L169" s="42">
        <v>80</v>
      </c>
      <c r="M169" s="42" t="s">
        <v>82</v>
      </c>
      <c r="N169" s="44">
        <v>0</v>
      </c>
      <c r="O169" s="44">
        <v>400</v>
      </c>
      <c r="P169" s="44">
        <v>10</v>
      </c>
    </row>
    <row r="170" spans="1:16" ht="24">
      <c r="A170" s="42" t="s">
        <v>60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4">
        <f t="shared" ref="N170:N173" si="16">L170*O170</f>
        <v>0</v>
      </c>
      <c r="O170" s="44"/>
      <c r="P170" s="44"/>
    </row>
    <row r="171" spans="1:16" ht="24">
      <c r="A171" s="42" t="s">
        <v>61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4">
        <f t="shared" si="16"/>
        <v>0</v>
      </c>
      <c r="O171" s="44"/>
      <c r="P171" s="44"/>
    </row>
    <row r="172" spans="1:16" ht="24">
      <c r="A172" s="42" t="s">
        <v>62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4">
        <f t="shared" si="16"/>
        <v>0</v>
      </c>
      <c r="O172" s="44"/>
      <c r="P172" s="44"/>
    </row>
    <row r="173" spans="1:16" ht="24">
      <c r="A173" s="42" t="s">
        <v>63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4">
        <f t="shared" si="16"/>
        <v>0</v>
      </c>
      <c r="O173" s="44"/>
      <c r="P173" s="44"/>
    </row>
    <row r="174" spans="1:16" ht="24">
      <c r="A174" s="42" t="s">
        <v>64</v>
      </c>
      <c r="B174" s="42">
        <v>5</v>
      </c>
      <c r="C174" s="42">
        <v>0</v>
      </c>
      <c r="D174" s="42">
        <v>0</v>
      </c>
      <c r="E174" s="42">
        <v>0</v>
      </c>
      <c r="F174" s="42">
        <f>C174+D174+E174</f>
        <v>0</v>
      </c>
      <c r="G174" s="42">
        <v>60</v>
      </c>
      <c r="H174" s="42">
        <v>0</v>
      </c>
      <c r="I174" s="42">
        <v>0</v>
      </c>
      <c r="J174" s="42">
        <f>G174-H174-I174</f>
        <v>60</v>
      </c>
      <c r="K174" s="42">
        <f>F174+J174</f>
        <v>60</v>
      </c>
      <c r="L174" s="42">
        <v>60</v>
      </c>
      <c r="M174" s="42" t="s">
        <v>82</v>
      </c>
      <c r="N174" s="44">
        <v>0</v>
      </c>
      <c r="O174" s="44">
        <v>400</v>
      </c>
      <c r="P174" s="44">
        <v>10</v>
      </c>
    </row>
    <row r="175" spans="1:16" ht="24">
      <c r="A175" s="42" t="s">
        <v>65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4">
        <f t="shared" ref="N175:N188" si="17">L175*O175</f>
        <v>0</v>
      </c>
      <c r="O175" s="44"/>
      <c r="P175" s="44"/>
    </row>
    <row r="176" spans="1:16" ht="24">
      <c r="A176" s="42" t="s">
        <v>66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4">
        <f t="shared" si="17"/>
        <v>0</v>
      </c>
      <c r="O176" s="44"/>
      <c r="P176" s="44"/>
    </row>
    <row r="177" spans="1:16" ht="24">
      <c r="A177" s="42" t="s">
        <v>67</v>
      </c>
      <c r="B177" s="83"/>
      <c r="C177" s="83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4">
        <f t="shared" si="17"/>
        <v>0</v>
      </c>
      <c r="O177" s="44"/>
      <c r="P177" s="44"/>
    </row>
    <row r="178" spans="1:16" ht="24">
      <c r="A178" s="42" t="s">
        <v>68</v>
      </c>
      <c r="B178" s="83"/>
      <c r="C178" s="83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4">
        <f t="shared" si="17"/>
        <v>0</v>
      </c>
      <c r="O178" s="44"/>
      <c r="P178" s="44"/>
    </row>
    <row r="179" spans="1:16" ht="24">
      <c r="A179" s="42" t="s">
        <v>69</v>
      </c>
      <c r="B179" s="83"/>
      <c r="C179" s="83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4">
        <f t="shared" si="17"/>
        <v>0</v>
      </c>
      <c r="O179" s="44"/>
      <c r="P179" s="44"/>
    </row>
    <row r="180" spans="1:16" ht="24">
      <c r="A180" s="42" t="s">
        <v>70</v>
      </c>
      <c r="B180" s="83"/>
      <c r="C180" s="83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4">
        <f t="shared" si="17"/>
        <v>0</v>
      </c>
      <c r="O180" s="44"/>
      <c r="P180" s="44"/>
    </row>
    <row r="181" spans="1:16" ht="24">
      <c r="A181" s="42" t="s">
        <v>71</v>
      </c>
      <c r="B181" s="83"/>
      <c r="C181" s="83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4">
        <f t="shared" si="17"/>
        <v>0</v>
      </c>
      <c r="O181" s="44"/>
      <c r="P181" s="44"/>
    </row>
    <row r="182" spans="1:16" ht="24">
      <c r="A182" s="42" t="s">
        <v>72</v>
      </c>
      <c r="B182" s="83"/>
      <c r="C182" s="83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4">
        <f t="shared" si="17"/>
        <v>0</v>
      </c>
      <c r="O182" s="44"/>
      <c r="P182" s="44"/>
    </row>
    <row r="183" spans="1:16" ht="24">
      <c r="A183" s="42" t="s">
        <v>73</v>
      </c>
      <c r="B183" s="83"/>
      <c r="C183" s="83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4">
        <f t="shared" si="17"/>
        <v>0</v>
      </c>
      <c r="O183" s="44"/>
      <c r="P183" s="44"/>
    </row>
    <row r="184" spans="1:16" ht="24">
      <c r="A184" s="42" t="s">
        <v>74</v>
      </c>
      <c r="B184" s="83"/>
      <c r="C184" s="83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4">
        <f t="shared" si="17"/>
        <v>0</v>
      </c>
      <c r="O184" s="44"/>
      <c r="P184" s="44"/>
    </row>
    <row r="185" spans="1:16" ht="24">
      <c r="A185" s="42" t="s">
        <v>75</v>
      </c>
      <c r="B185" s="83"/>
      <c r="C185" s="83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4">
        <f t="shared" si="17"/>
        <v>0</v>
      </c>
      <c r="O185" s="44"/>
      <c r="P185" s="44"/>
    </row>
    <row r="186" spans="1:16" ht="24">
      <c r="A186" s="42" t="s">
        <v>76</v>
      </c>
      <c r="B186" s="83"/>
      <c r="C186" s="83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4">
        <f t="shared" si="17"/>
        <v>0</v>
      </c>
      <c r="O186" s="44"/>
      <c r="P186" s="44"/>
    </row>
    <row r="187" spans="1:16" ht="24">
      <c r="A187" s="42" t="s">
        <v>77</v>
      </c>
      <c r="B187" s="83"/>
      <c r="C187" s="83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4">
        <f t="shared" si="17"/>
        <v>0</v>
      </c>
      <c r="O187" s="44"/>
      <c r="P187" s="44"/>
    </row>
    <row r="188" spans="1:16" ht="24">
      <c r="A188" s="42" t="s">
        <v>78</v>
      </c>
      <c r="B188" s="83"/>
      <c r="C188" s="83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4">
        <f t="shared" si="17"/>
        <v>0</v>
      </c>
      <c r="O188" s="44"/>
      <c r="P188" s="44"/>
    </row>
    <row r="189" spans="1:16" ht="24">
      <c r="A189" s="84" t="s">
        <v>23</v>
      </c>
      <c r="B189" s="85">
        <f>SUM(B164:B188)</f>
        <v>13</v>
      </c>
      <c r="C189" s="85">
        <f>SUM(C164:C188)</f>
        <v>0</v>
      </c>
      <c r="D189" s="85">
        <f>SUM(D164:D188)</f>
        <v>0</v>
      </c>
      <c r="E189" s="85">
        <f>SUM(E164:E188)</f>
        <v>0</v>
      </c>
      <c r="F189" s="86">
        <f>C189+D189+E189</f>
        <v>0</v>
      </c>
      <c r="G189" s="85">
        <f>SUM(G164:G188)</f>
        <v>180</v>
      </c>
      <c r="H189" s="85">
        <f>SUM(H164:H188)</f>
        <v>0</v>
      </c>
      <c r="I189" s="85">
        <f>SUM(I164:I188)</f>
        <v>0</v>
      </c>
      <c r="J189" s="86">
        <f>G189-H189-I189</f>
        <v>180</v>
      </c>
      <c r="K189" s="86">
        <f>F189+J189</f>
        <v>180</v>
      </c>
      <c r="L189" s="85">
        <f>SUM(L164:L188)</f>
        <v>180</v>
      </c>
      <c r="M189" s="85" t="s">
        <v>82</v>
      </c>
      <c r="N189" s="87">
        <f>SUM(N164:N188)</f>
        <v>16000</v>
      </c>
      <c r="O189" s="112">
        <f>N189/L189</f>
        <v>88.888888888888886</v>
      </c>
      <c r="P189" s="87">
        <f>SUM(P164:P188)/3</f>
        <v>10</v>
      </c>
    </row>
    <row r="190" spans="1:16" ht="17.2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</row>
    <row r="191" spans="1:16" ht="24">
      <c r="A191" s="208" t="s">
        <v>24</v>
      </c>
      <c r="B191" s="209" t="s">
        <v>20</v>
      </c>
      <c r="C191" s="210" t="s">
        <v>40</v>
      </c>
      <c r="D191" s="211"/>
      <c r="E191" s="211"/>
      <c r="F191" s="212"/>
      <c r="G191" s="210" t="s">
        <v>41</v>
      </c>
      <c r="H191" s="211"/>
      <c r="I191" s="211"/>
      <c r="J191" s="212"/>
      <c r="K191" s="213" t="s">
        <v>42</v>
      </c>
      <c r="L191" s="213" t="s">
        <v>43</v>
      </c>
      <c r="M191" s="213" t="s">
        <v>44</v>
      </c>
      <c r="N191" s="213" t="s">
        <v>45</v>
      </c>
      <c r="O191" s="213" t="s">
        <v>46</v>
      </c>
      <c r="P191" s="205" t="s">
        <v>21</v>
      </c>
    </row>
    <row r="192" spans="1:16">
      <c r="A192" s="208"/>
      <c r="B192" s="209"/>
      <c r="C192" s="205" t="s">
        <v>47</v>
      </c>
      <c r="D192" s="205" t="s">
        <v>48</v>
      </c>
      <c r="E192" s="205" t="s">
        <v>49</v>
      </c>
      <c r="F192" s="205" t="s">
        <v>50</v>
      </c>
      <c r="G192" s="205" t="s">
        <v>51</v>
      </c>
      <c r="H192" s="205" t="s">
        <v>52</v>
      </c>
      <c r="I192" s="205" t="s">
        <v>49</v>
      </c>
      <c r="J192" s="205" t="s">
        <v>53</v>
      </c>
      <c r="K192" s="214"/>
      <c r="L192" s="214"/>
      <c r="M192" s="214"/>
      <c r="N192" s="214"/>
      <c r="O192" s="214"/>
      <c r="P192" s="206"/>
    </row>
    <row r="193" spans="1:16">
      <c r="A193" s="208"/>
      <c r="B193" s="209"/>
      <c r="C193" s="206"/>
      <c r="D193" s="206"/>
      <c r="E193" s="206"/>
      <c r="F193" s="206"/>
      <c r="G193" s="206"/>
      <c r="H193" s="206"/>
      <c r="I193" s="206"/>
      <c r="J193" s="206"/>
      <c r="K193" s="214"/>
      <c r="L193" s="214"/>
      <c r="M193" s="214"/>
      <c r="N193" s="214"/>
      <c r="O193" s="214"/>
      <c r="P193" s="206"/>
    </row>
    <row r="194" spans="1:16">
      <c r="A194" s="208"/>
      <c r="B194" s="209"/>
      <c r="C194" s="207"/>
      <c r="D194" s="207"/>
      <c r="E194" s="207"/>
      <c r="F194" s="207"/>
      <c r="G194" s="207"/>
      <c r="H194" s="207"/>
      <c r="I194" s="207"/>
      <c r="J194" s="207"/>
      <c r="K194" s="215"/>
      <c r="L194" s="215"/>
      <c r="M194" s="215"/>
      <c r="N194" s="215"/>
      <c r="O194" s="215"/>
      <c r="P194" s="207"/>
    </row>
    <row r="195" spans="1:16" ht="24">
      <c r="A195" s="42" t="s">
        <v>54</v>
      </c>
      <c r="B195" s="42">
        <v>12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42</v>
      </c>
      <c r="H195" s="42">
        <v>0</v>
      </c>
      <c r="I195" s="42">
        <v>0</v>
      </c>
      <c r="J195" s="42">
        <f>G195-H195-I195</f>
        <v>42</v>
      </c>
      <c r="K195" s="42">
        <f>F195+J195</f>
        <v>42</v>
      </c>
      <c r="L195" s="42">
        <v>0</v>
      </c>
      <c r="M195" s="42" t="s">
        <v>82</v>
      </c>
      <c r="N195" s="44">
        <f>L195*O195</f>
        <v>0</v>
      </c>
      <c r="O195" s="44">
        <v>0</v>
      </c>
      <c r="P195" s="44">
        <v>0</v>
      </c>
    </row>
    <row r="196" spans="1:16" ht="24">
      <c r="A196" s="42" t="s">
        <v>55</v>
      </c>
      <c r="B196" s="42">
        <v>3</v>
      </c>
      <c r="C196" s="42">
        <v>0</v>
      </c>
      <c r="D196" s="42">
        <v>0</v>
      </c>
      <c r="E196" s="42">
        <v>0</v>
      </c>
      <c r="F196" s="42">
        <f t="shared" ref="F196:F220" si="18">C196+D196+E196</f>
        <v>0</v>
      </c>
      <c r="G196" s="42">
        <v>15</v>
      </c>
      <c r="H196" s="42">
        <v>0</v>
      </c>
      <c r="I196" s="42">
        <v>0</v>
      </c>
      <c r="J196" s="42">
        <f t="shared" ref="J196:J220" si="19">G196-H196-I196</f>
        <v>15</v>
      </c>
      <c r="K196" s="42">
        <f t="shared" ref="K196:K220" si="20">F196+J196</f>
        <v>15</v>
      </c>
      <c r="L196" s="42">
        <v>0</v>
      </c>
      <c r="M196" s="42" t="s">
        <v>82</v>
      </c>
      <c r="N196" s="44">
        <f t="shared" ref="N196:N219" si="21">L196*O196</f>
        <v>0</v>
      </c>
      <c r="O196" s="44">
        <v>0</v>
      </c>
      <c r="P196" s="44">
        <v>0</v>
      </c>
    </row>
    <row r="197" spans="1:16" ht="24">
      <c r="A197" s="42" t="s">
        <v>56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4">
        <f t="shared" si="21"/>
        <v>0</v>
      </c>
      <c r="O197" s="44">
        <v>0</v>
      </c>
      <c r="P197" s="44"/>
    </row>
    <row r="198" spans="1:16" ht="24">
      <c r="A198" s="42" t="s">
        <v>57</v>
      </c>
      <c r="B198" s="42">
        <v>2</v>
      </c>
      <c r="C198" s="42">
        <v>0</v>
      </c>
      <c r="D198" s="42">
        <v>0</v>
      </c>
      <c r="E198" s="42">
        <v>0</v>
      </c>
      <c r="F198" s="42">
        <v>0</v>
      </c>
      <c r="G198" s="42">
        <v>10</v>
      </c>
      <c r="H198" s="42">
        <v>0</v>
      </c>
      <c r="I198" s="42">
        <v>0</v>
      </c>
      <c r="J198" s="42">
        <f t="shared" si="19"/>
        <v>10</v>
      </c>
      <c r="K198" s="42">
        <f t="shared" si="20"/>
        <v>10</v>
      </c>
      <c r="L198" s="42">
        <v>0</v>
      </c>
      <c r="M198" s="42" t="s">
        <v>82</v>
      </c>
      <c r="N198" s="44">
        <f t="shared" si="21"/>
        <v>0</v>
      </c>
      <c r="O198" s="44">
        <v>0</v>
      </c>
      <c r="P198" s="44">
        <v>0</v>
      </c>
    </row>
    <row r="199" spans="1:16" ht="24">
      <c r="A199" s="42" t="s">
        <v>58</v>
      </c>
      <c r="B199" s="42">
        <v>2</v>
      </c>
      <c r="C199" s="42">
        <v>0</v>
      </c>
      <c r="D199" s="42">
        <v>0</v>
      </c>
      <c r="E199" s="42">
        <v>0</v>
      </c>
      <c r="F199" s="42">
        <f t="shared" si="18"/>
        <v>0</v>
      </c>
      <c r="G199" s="42">
        <v>50</v>
      </c>
      <c r="H199" s="42">
        <v>0</v>
      </c>
      <c r="I199" s="42">
        <v>0</v>
      </c>
      <c r="J199" s="42">
        <f t="shared" si="19"/>
        <v>50</v>
      </c>
      <c r="K199" s="42">
        <f t="shared" si="20"/>
        <v>50</v>
      </c>
      <c r="L199" s="42">
        <v>0</v>
      </c>
      <c r="M199" s="42" t="s">
        <v>82</v>
      </c>
      <c r="N199" s="44">
        <f t="shared" si="21"/>
        <v>0</v>
      </c>
      <c r="O199" s="44">
        <v>0</v>
      </c>
      <c r="P199" s="44">
        <v>0</v>
      </c>
    </row>
    <row r="200" spans="1:16" ht="24">
      <c r="A200" s="42" t="s">
        <v>59</v>
      </c>
      <c r="B200" s="42">
        <v>7</v>
      </c>
      <c r="C200" s="42">
        <v>0</v>
      </c>
      <c r="D200" s="42">
        <v>0</v>
      </c>
      <c r="E200" s="42">
        <v>0</v>
      </c>
      <c r="F200" s="42">
        <f t="shared" si="18"/>
        <v>0</v>
      </c>
      <c r="G200" s="42">
        <v>24.75</v>
      </c>
      <c r="H200" s="42">
        <v>0</v>
      </c>
      <c r="I200" s="42">
        <v>0</v>
      </c>
      <c r="J200" s="42">
        <f t="shared" si="19"/>
        <v>24.75</v>
      </c>
      <c r="K200" s="42">
        <f t="shared" si="20"/>
        <v>24.75</v>
      </c>
      <c r="L200" s="42">
        <v>0</v>
      </c>
      <c r="M200" s="42" t="s">
        <v>82</v>
      </c>
      <c r="N200" s="44">
        <f t="shared" si="21"/>
        <v>0</v>
      </c>
      <c r="O200" s="44">
        <v>0</v>
      </c>
      <c r="P200" s="44">
        <v>0</v>
      </c>
    </row>
    <row r="201" spans="1:16" ht="24">
      <c r="A201" s="42" t="s">
        <v>60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4">
        <f t="shared" si="21"/>
        <v>0</v>
      </c>
      <c r="O201" s="44">
        <v>0</v>
      </c>
      <c r="P201" s="44"/>
    </row>
    <row r="202" spans="1:16" ht="24">
      <c r="A202" s="42" t="s">
        <v>61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4">
        <f t="shared" si="21"/>
        <v>0</v>
      </c>
      <c r="O202" s="44">
        <v>0</v>
      </c>
      <c r="P202" s="44"/>
    </row>
    <row r="203" spans="1:16" ht="24">
      <c r="A203" s="42" t="s">
        <v>62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4">
        <f t="shared" si="21"/>
        <v>0</v>
      </c>
      <c r="O203" s="44">
        <v>0</v>
      </c>
      <c r="P203" s="44"/>
    </row>
    <row r="204" spans="1:16" ht="24">
      <c r="A204" s="42" t="s">
        <v>63</v>
      </c>
      <c r="B204" s="42">
        <v>4</v>
      </c>
      <c r="C204" s="42">
        <v>0</v>
      </c>
      <c r="D204" s="42">
        <v>0</v>
      </c>
      <c r="E204" s="42">
        <v>0</v>
      </c>
      <c r="F204" s="42">
        <f t="shared" si="18"/>
        <v>0</v>
      </c>
      <c r="G204" s="42">
        <v>25</v>
      </c>
      <c r="H204" s="42">
        <v>0</v>
      </c>
      <c r="I204" s="42">
        <v>0</v>
      </c>
      <c r="J204" s="42">
        <f t="shared" si="19"/>
        <v>25</v>
      </c>
      <c r="K204" s="42">
        <f t="shared" si="20"/>
        <v>25</v>
      </c>
      <c r="L204" s="42">
        <v>0</v>
      </c>
      <c r="M204" s="42" t="s">
        <v>82</v>
      </c>
      <c r="N204" s="44">
        <f t="shared" si="21"/>
        <v>0</v>
      </c>
      <c r="O204" s="44">
        <v>0</v>
      </c>
      <c r="P204" s="44">
        <v>0</v>
      </c>
    </row>
    <row r="205" spans="1:16" ht="24">
      <c r="A205" s="42" t="s">
        <v>64</v>
      </c>
      <c r="B205" s="42">
        <v>4</v>
      </c>
      <c r="C205" s="42">
        <v>0</v>
      </c>
      <c r="D205" s="42">
        <v>0</v>
      </c>
      <c r="E205" s="42">
        <v>0</v>
      </c>
      <c r="F205" s="42">
        <f t="shared" si="18"/>
        <v>0</v>
      </c>
      <c r="G205" s="42">
        <v>35</v>
      </c>
      <c r="H205" s="42">
        <v>0</v>
      </c>
      <c r="I205" s="42">
        <v>0</v>
      </c>
      <c r="J205" s="42">
        <f t="shared" si="19"/>
        <v>35</v>
      </c>
      <c r="K205" s="42">
        <f t="shared" si="20"/>
        <v>35</v>
      </c>
      <c r="L205" s="42">
        <v>0</v>
      </c>
      <c r="M205" s="42" t="s">
        <v>82</v>
      </c>
      <c r="N205" s="44">
        <f t="shared" si="21"/>
        <v>0</v>
      </c>
      <c r="O205" s="44">
        <v>0</v>
      </c>
      <c r="P205" s="44">
        <v>0</v>
      </c>
    </row>
    <row r="206" spans="1:16" ht="24">
      <c r="A206" s="42" t="s">
        <v>65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4">
        <f t="shared" si="21"/>
        <v>0</v>
      </c>
      <c r="O206" s="44"/>
      <c r="P206" s="44"/>
    </row>
    <row r="207" spans="1:16" ht="24">
      <c r="A207" s="42" t="s">
        <v>66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4">
        <f t="shared" si="21"/>
        <v>0</v>
      </c>
      <c r="O207" s="44"/>
      <c r="P207" s="44"/>
    </row>
    <row r="208" spans="1:16" ht="24">
      <c r="A208" s="42" t="s">
        <v>67</v>
      </c>
      <c r="B208" s="83"/>
      <c r="C208" s="83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4">
        <f t="shared" si="21"/>
        <v>0</v>
      </c>
      <c r="O208" s="44"/>
      <c r="P208" s="44"/>
    </row>
    <row r="209" spans="1:16" ht="24">
      <c r="A209" s="42" t="s">
        <v>68</v>
      </c>
      <c r="B209" s="83">
        <v>6</v>
      </c>
      <c r="C209" s="83">
        <v>0</v>
      </c>
      <c r="D209" s="42">
        <v>0</v>
      </c>
      <c r="E209" s="42">
        <v>0</v>
      </c>
      <c r="F209" s="42">
        <f t="shared" si="18"/>
        <v>0</v>
      </c>
      <c r="G209" s="42">
        <v>55</v>
      </c>
      <c r="H209" s="42">
        <v>0</v>
      </c>
      <c r="I209" s="42">
        <v>0</v>
      </c>
      <c r="J209" s="42">
        <f t="shared" si="19"/>
        <v>55</v>
      </c>
      <c r="K209" s="42">
        <f t="shared" si="20"/>
        <v>55</v>
      </c>
      <c r="L209" s="42">
        <v>0</v>
      </c>
      <c r="M209" s="42" t="s">
        <v>82</v>
      </c>
      <c r="N209" s="44">
        <f t="shared" si="21"/>
        <v>0</v>
      </c>
      <c r="O209" s="44">
        <v>0</v>
      </c>
      <c r="P209" s="44">
        <v>0</v>
      </c>
    </row>
    <row r="210" spans="1:16" ht="24">
      <c r="A210" s="42" t="s">
        <v>69</v>
      </c>
      <c r="B210" s="83">
        <v>8</v>
      </c>
      <c r="C210" s="83">
        <v>0</v>
      </c>
      <c r="D210" s="42">
        <v>0</v>
      </c>
      <c r="E210" s="42">
        <v>0</v>
      </c>
      <c r="F210" s="42">
        <f t="shared" si="18"/>
        <v>0</v>
      </c>
      <c r="G210" s="42">
        <v>45</v>
      </c>
      <c r="H210" s="42">
        <v>0</v>
      </c>
      <c r="I210" s="42">
        <v>0</v>
      </c>
      <c r="J210" s="42">
        <f t="shared" si="19"/>
        <v>45</v>
      </c>
      <c r="K210" s="42">
        <f t="shared" si="20"/>
        <v>45</v>
      </c>
      <c r="L210" s="42">
        <v>0</v>
      </c>
      <c r="M210" s="42" t="s">
        <v>82</v>
      </c>
      <c r="N210" s="44">
        <f t="shared" si="21"/>
        <v>0</v>
      </c>
      <c r="O210" s="44">
        <v>0</v>
      </c>
      <c r="P210" s="44">
        <v>0</v>
      </c>
    </row>
    <row r="211" spans="1:16" ht="24">
      <c r="A211" s="42" t="s">
        <v>70</v>
      </c>
      <c r="B211" s="83"/>
      <c r="C211" s="83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4">
        <f t="shared" si="21"/>
        <v>0</v>
      </c>
      <c r="O211" s="44"/>
      <c r="P211" s="44"/>
    </row>
    <row r="212" spans="1:16" ht="24">
      <c r="A212" s="42" t="s">
        <v>71</v>
      </c>
      <c r="B212" s="83"/>
      <c r="C212" s="83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4">
        <f t="shared" si="21"/>
        <v>0</v>
      </c>
      <c r="O212" s="44"/>
      <c r="P212" s="44"/>
    </row>
    <row r="213" spans="1:16" ht="24">
      <c r="A213" s="42" t="s">
        <v>72</v>
      </c>
      <c r="B213" s="83">
        <v>8</v>
      </c>
      <c r="C213" s="83">
        <v>0</v>
      </c>
      <c r="D213" s="42">
        <v>0</v>
      </c>
      <c r="E213" s="42">
        <v>0</v>
      </c>
      <c r="F213" s="42">
        <f t="shared" si="18"/>
        <v>0</v>
      </c>
      <c r="G213" s="42">
        <v>45</v>
      </c>
      <c r="H213" s="42">
        <v>0</v>
      </c>
      <c r="I213" s="42">
        <v>0</v>
      </c>
      <c r="J213" s="42">
        <f t="shared" si="19"/>
        <v>45</v>
      </c>
      <c r="K213" s="42">
        <f t="shared" si="20"/>
        <v>45</v>
      </c>
      <c r="L213" s="42">
        <v>0</v>
      </c>
      <c r="M213" s="42" t="s">
        <v>82</v>
      </c>
      <c r="N213" s="44">
        <f t="shared" si="21"/>
        <v>0</v>
      </c>
      <c r="O213" s="44">
        <v>0</v>
      </c>
      <c r="P213" s="44">
        <v>0</v>
      </c>
    </row>
    <row r="214" spans="1:16" ht="24">
      <c r="A214" s="42" t="s">
        <v>73</v>
      </c>
      <c r="B214" s="83">
        <v>3</v>
      </c>
      <c r="C214" s="83">
        <v>0</v>
      </c>
      <c r="D214" s="42">
        <v>0</v>
      </c>
      <c r="E214" s="42">
        <v>0</v>
      </c>
      <c r="F214" s="42">
        <f t="shared" si="18"/>
        <v>0</v>
      </c>
      <c r="G214" s="42">
        <v>47</v>
      </c>
      <c r="H214" s="42">
        <v>0</v>
      </c>
      <c r="I214" s="42">
        <v>0</v>
      </c>
      <c r="J214" s="42">
        <f t="shared" si="19"/>
        <v>47</v>
      </c>
      <c r="K214" s="42">
        <f t="shared" si="20"/>
        <v>47</v>
      </c>
      <c r="L214" s="42">
        <v>0</v>
      </c>
      <c r="M214" s="42" t="s">
        <v>82</v>
      </c>
      <c r="N214" s="44">
        <f t="shared" si="21"/>
        <v>0</v>
      </c>
      <c r="O214" s="44">
        <v>0</v>
      </c>
      <c r="P214" s="44">
        <v>0</v>
      </c>
    </row>
    <row r="215" spans="1:16" ht="24">
      <c r="A215" s="42" t="s">
        <v>74</v>
      </c>
      <c r="B215" s="83"/>
      <c r="C215" s="83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4">
        <f t="shared" si="21"/>
        <v>0</v>
      </c>
      <c r="O215" s="44"/>
      <c r="P215" s="44"/>
    </row>
    <row r="216" spans="1:16" ht="24">
      <c r="A216" s="42" t="s">
        <v>75</v>
      </c>
      <c r="B216" s="83">
        <v>5</v>
      </c>
      <c r="C216" s="83">
        <v>0</v>
      </c>
      <c r="D216" s="42">
        <v>0</v>
      </c>
      <c r="E216" s="42">
        <v>0</v>
      </c>
      <c r="F216" s="42">
        <f t="shared" si="18"/>
        <v>0</v>
      </c>
      <c r="G216" s="42">
        <v>45</v>
      </c>
      <c r="H216" s="42">
        <v>0</v>
      </c>
      <c r="I216" s="42">
        <v>0</v>
      </c>
      <c r="J216" s="42">
        <f t="shared" si="19"/>
        <v>45</v>
      </c>
      <c r="K216" s="42">
        <f t="shared" si="20"/>
        <v>45</v>
      </c>
      <c r="L216" s="42">
        <v>0</v>
      </c>
      <c r="M216" s="42" t="s">
        <v>82</v>
      </c>
      <c r="N216" s="44">
        <f t="shared" si="21"/>
        <v>0</v>
      </c>
      <c r="O216" s="44">
        <v>0</v>
      </c>
      <c r="P216" s="44">
        <v>0</v>
      </c>
    </row>
    <row r="217" spans="1:16" ht="24">
      <c r="A217" s="42" t="s">
        <v>76</v>
      </c>
      <c r="B217" s="83"/>
      <c r="C217" s="83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4">
        <f t="shared" si="21"/>
        <v>0</v>
      </c>
      <c r="O217" s="44"/>
      <c r="P217" s="44"/>
    </row>
    <row r="218" spans="1:16" ht="24">
      <c r="A218" s="42" t="s">
        <v>77</v>
      </c>
      <c r="B218" s="83">
        <v>8</v>
      </c>
      <c r="C218" s="83">
        <v>0</v>
      </c>
      <c r="D218" s="42">
        <v>0</v>
      </c>
      <c r="E218" s="42">
        <v>0</v>
      </c>
      <c r="F218" s="42">
        <f t="shared" si="18"/>
        <v>0</v>
      </c>
      <c r="G218" s="42">
        <v>45</v>
      </c>
      <c r="H218" s="42">
        <v>0</v>
      </c>
      <c r="I218" s="42">
        <v>0</v>
      </c>
      <c r="J218" s="42">
        <f t="shared" si="19"/>
        <v>45</v>
      </c>
      <c r="K218" s="42">
        <f t="shared" si="20"/>
        <v>45</v>
      </c>
      <c r="L218" s="42">
        <v>0</v>
      </c>
      <c r="M218" s="42" t="s">
        <v>82</v>
      </c>
      <c r="N218" s="44">
        <f t="shared" si="21"/>
        <v>0</v>
      </c>
      <c r="O218" s="44">
        <v>0</v>
      </c>
      <c r="P218" s="44">
        <v>0</v>
      </c>
    </row>
    <row r="219" spans="1:16" ht="24">
      <c r="A219" s="42" t="s">
        <v>78</v>
      </c>
      <c r="B219" s="83">
        <v>7</v>
      </c>
      <c r="C219" s="83">
        <v>0</v>
      </c>
      <c r="D219" s="42">
        <v>0</v>
      </c>
      <c r="E219" s="42">
        <v>0</v>
      </c>
      <c r="F219" s="42">
        <f t="shared" si="18"/>
        <v>0</v>
      </c>
      <c r="G219" s="42">
        <v>30</v>
      </c>
      <c r="H219" s="42">
        <v>0</v>
      </c>
      <c r="I219" s="42">
        <v>0</v>
      </c>
      <c r="J219" s="42">
        <f t="shared" si="19"/>
        <v>30</v>
      </c>
      <c r="K219" s="42">
        <f t="shared" si="20"/>
        <v>30</v>
      </c>
      <c r="L219" s="42">
        <v>0</v>
      </c>
      <c r="M219" s="42" t="s">
        <v>82</v>
      </c>
      <c r="N219" s="44">
        <f t="shared" si="21"/>
        <v>0</v>
      </c>
      <c r="O219" s="44">
        <v>0</v>
      </c>
      <c r="P219" s="44">
        <v>0</v>
      </c>
    </row>
    <row r="220" spans="1:16" ht="24">
      <c r="A220" s="84" t="s">
        <v>23</v>
      </c>
      <c r="B220" s="85">
        <f>SUM(B195:B219)</f>
        <v>79</v>
      </c>
      <c r="C220" s="85">
        <f>SUM(C195:C219)</f>
        <v>0</v>
      </c>
      <c r="D220" s="85">
        <f>SUM(D195:D219)</f>
        <v>0</v>
      </c>
      <c r="E220" s="85">
        <f>SUM(E195:E219)</f>
        <v>0</v>
      </c>
      <c r="F220" s="86">
        <f t="shared" si="18"/>
        <v>0</v>
      </c>
      <c r="G220" s="85">
        <f>SUM(G195:G219)</f>
        <v>513.75</v>
      </c>
      <c r="H220" s="85">
        <f>SUM(H195:H219)</f>
        <v>0</v>
      </c>
      <c r="I220" s="85">
        <f>SUM(I195:I219)</f>
        <v>0</v>
      </c>
      <c r="J220" s="86">
        <f t="shared" si="19"/>
        <v>513.75</v>
      </c>
      <c r="K220" s="86">
        <f t="shared" si="20"/>
        <v>513.75</v>
      </c>
      <c r="L220" s="85">
        <f>SUM(L195:L219)</f>
        <v>0</v>
      </c>
      <c r="M220" s="86" t="s">
        <v>82</v>
      </c>
      <c r="N220" s="87">
        <f>SUM(N195:N219)</f>
        <v>0</v>
      </c>
      <c r="O220" s="112" t="e">
        <f t="shared" ref="O220" si="22">N220/L220</f>
        <v>#DIV/0!</v>
      </c>
      <c r="P220" s="87">
        <f>SUM(P195:P219)/2</f>
        <v>0</v>
      </c>
    </row>
    <row r="221" spans="1:16" ht="24">
      <c r="A221" s="95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</row>
    <row r="222" spans="1:16" ht="24.6" customHeight="1">
      <c r="A222" s="208" t="s">
        <v>83</v>
      </c>
      <c r="B222" s="209" t="s">
        <v>20</v>
      </c>
      <c r="C222" s="210" t="s">
        <v>40</v>
      </c>
      <c r="D222" s="211"/>
      <c r="E222" s="211"/>
      <c r="F222" s="212"/>
      <c r="G222" s="210" t="s">
        <v>41</v>
      </c>
      <c r="H222" s="211"/>
      <c r="I222" s="211"/>
      <c r="J222" s="212"/>
      <c r="K222" s="213" t="s">
        <v>42</v>
      </c>
      <c r="L222" s="213" t="s">
        <v>43</v>
      </c>
      <c r="M222" s="213" t="s">
        <v>44</v>
      </c>
      <c r="N222" s="213" t="s">
        <v>45</v>
      </c>
      <c r="O222" s="213" t="s">
        <v>46</v>
      </c>
      <c r="P222" s="205" t="s">
        <v>21</v>
      </c>
    </row>
    <row r="223" spans="1:16" ht="14.45" customHeight="1">
      <c r="A223" s="208"/>
      <c r="B223" s="209"/>
      <c r="C223" s="205" t="s">
        <v>47</v>
      </c>
      <c r="D223" s="205" t="s">
        <v>48</v>
      </c>
      <c r="E223" s="205" t="s">
        <v>49</v>
      </c>
      <c r="F223" s="205" t="s">
        <v>50</v>
      </c>
      <c r="G223" s="205" t="s">
        <v>51</v>
      </c>
      <c r="H223" s="205" t="s">
        <v>52</v>
      </c>
      <c r="I223" s="205" t="s">
        <v>49</v>
      </c>
      <c r="J223" s="205" t="s">
        <v>53</v>
      </c>
      <c r="K223" s="214"/>
      <c r="L223" s="214"/>
      <c r="M223" s="214"/>
      <c r="N223" s="214"/>
      <c r="O223" s="214"/>
      <c r="P223" s="206"/>
    </row>
    <row r="224" spans="1:16" ht="14.45" customHeight="1">
      <c r="A224" s="208"/>
      <c r="B224" s="209"/>
      <c r="C224" s="206"/>
      <c r="D224" s="206"/>
      <c r="E224" s="206"/>
      <c r="F224" s="206"/>
      <c r="G224" s="206"/>
      <c r="H224" s="206"/>
      <c r="I224" s="206"/>
      <c r="J224" s="206"/>
      <c r="K224" s="214"/>
      <c r="L224" s="214"/>
      <c r="M224" s="214"/>
      <c r="N224" s="214"/>
      <c r="O224" s="214"/>
      <c r="P224" s="206"/>
    </row>
    <row r="225" spans="1:16" ht="14.45" customHeight="1">
      <c r="A225" s="208"/>
      <c r="B225" s="209"/>
      <c r="C225" s="207"/>
      <c r="D225" s="207"/>
      <c r="E225" s="207"/>
      <c r="F225" s="207"/>
      <c r="G225" s="207"/>
      <c r="H225" s="207"/>
      <c r="I225" s="207"/>
      <c r="J225" s="207"/>
      <c r="K225" s="215"/>
      <c r="L225" s="215"/>
      <c r="M225" s="215"/>
      <c r="N225" s="215"/>
      <c r="O225" s="215"/>
      <c r="P225" s="207"/>
    </row>
    <row r="226" spans="1:16" ht="24">
      <c r="A226" s="42" t="s">
        <v>54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1"/>
      <c r="M226" s="81"/>
      <c r="N226" s="81"/>
      <c r="O226" s="81"/>
      <c r="P226" s="81"/>
    </row>
    <row r="227" spans="1:16" ht="24">
      <c r="A227" s="42" t="s">
        <v>55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1"/>
      <c r="M227" s="81"/>
      <c r="N227" s="81"/>
      <c r="O227" s="81"/>
      <c r="P227" s="81"/>
    </row>
    <row r="228" spans="1:16" ht="24">
      <c r="A228" s="42" t="s">
        <v>56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1"/>
      <c r="M228" s="81"/>
      <c r="N228" s="81"/>
      <c r="O228" s="81"/>
      <c r="P228" s="81"/>
    </row>
    <row r="229" spans="1:16" ht="24">
      <c r="A229" s="42" t="s">
        <v>57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81"/>
      <c r="M229" s="81"/>
      <c r="N229" s="81"/>
      <c r="O229" s="81"/>
      <c r="P229" s="81"/>
    </row>
    <row r="230" spans="1:16" ht="24">
      <c r="A230" s="42" t="s">
        <v>58</v>
      </c>
      <c r="B230" s="42">
        <v>2</v>
      </c>
      <c r="C230" s="42">
        <v>0</v>
      </c>
      <c r="D230" s="42">
        <v>0</v>
      </c>
      <c r="E230" s="42">
        <v>0</v>
      </c>
      <c r="F230" s="42">
        <f>C230+D230+E230</f>
        <v>0</v>
      </c>
      <c r="G230" s="42">
        <v>2</v>
      </c>
      <c r="H230" s="42">
        <v>0</v>
      </c>
      <c r="I230" s="42">
        <v>0</v>
      </c>
      <c r="J230" s="42">
        <f>G230-H230-I230</f>
        <v>2</v>
      </c>
      <c r="K230" s="42">
        <f>F230+J230</f>
        <v>2</v>
      </c>
      <c r="L230" s="81">
        <v>0</v>
      </c>
      <c r="M230" s="81" t="s">
        <v>82</v>
      </c>
      <c r="N230" s="81">
        <f>L230*O230</f>
        <v>0</v>
      </c>
      <c r="O230" s="81">
        <v>0</v>
      </c>
      <c r="P230" s="81">
        <v>0</v>
      </c>
    </row>
    <row r="231" spans="1:16" ht="24">
      <c r="A231" s="42" t="s">
        <v>59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1"/>
      <c r="M231" s="81"/>
      <c r="N231" s="81">
        <f t="shared" ref="N231:N250" si="23">L231*O231</f>
        <v>0</v>
      </c>
      <c r="O231" s="81"/>
      <c r="P231" s="81"/>
    </row>
    <row r="232" spans="1:16" ht="24">
      <c r="A232" s="42" t="s">
        <v>60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1"/>
      <c r="M232" s="81"/>
      <c r="N232" s="81">
        <f t="shared" si="23"/>
        <v>0</v>
      </c>
      <c r="O232" s="81"/>
      <c r="P232" s="81"/>
    </row>
    <row r="233" spans="1:16" ht="24">
      <c r="A233" s="42" t="s">
        <v>61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1"/>
      <c r="M233" s="81"/>
      <c r="N233" s="81">
        <f t="shared" si="23"/>
        <v>0</v>
      </c>
      <c r="O233" s="81"/>
      <c r="P233" s="81"/>
    </row>
    <row r="234" spans="1:16" ht="24">
      <c r="A234" s="42" t="s">
        <v>62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81"/>
      <c r="M234" s="81"/>
      <c r="N234" s="81">
        <f t="shared" si="23"/>
        <v>0</v>
      </c>
      <c r="O234" s="81"/>
      <c r="P234" s="81"/>
    </row>
    <row r="235" spans="1:16" ht="24">
      <c r="A235" s="42" t="s">
        <v>63</v>
      </c>
      <c r="B235" s="42">
        <v>3</v>
      </c>
      <c r="C235" s="42">
        <v>2</v>
      </c>
      <c r="D235" s="42">
        <v>0</v>
      </c>
      <c r="E235" s="42">
        <v>0</v>
      </c>
      <c r="F235" s="42">
        <f>C235+D235+E235</f>
        <v>2</v>
      </c>
      <c r="G235" s="42">
        <v>1</v>
      </c>
      <c r="H235" s="42">
        <v>0</v>
      </c>
      <c r="I235" s="42">
        <v>0</v>
      </c>
      <c r="J235" s="42">
        <f>G235-H235-I235</f>
        <v>1</v>
      </c>
      <c r="K235" s="42">
        <f>F235+J235</f>
        <v>3</v>
      </c>
      <c r="L235" s="81">
        <v>0</v>
      </c>
      <c r="M235" s="81" t="s">
        <v>82</v>
      </c>
      <c r="N235" s="81">
        <f t="shared" si="23"/>
        <v>0</v>
      </c>
      <c r="O235" s="81">
        <v>0</v>
      </c>
      <c r="P235" s="81">
        <v>0</v>
      </c>
    </row>
    <row r="236" spans="1:16" ht="24">
      <c r="A236" s="42" t="s">
        <v>64</v>
      </c>
      <c r="B236" s="42">
        <v>2</v>
      </c>
      <c r="C236" s="42">
        <v>2</v>
      </c>
      <c r="D236" s="42">
        <v>0</v>
      </c>
      <c r="E236" s="42">
        <v>0</v>
      </c>
      <c r="F236" s="42">
        <f>C236+D236+E236</f>
        <v>2</v>
      </c>
      <c r="G236" s="42">
        <v>1</v>
      </c>
      <c r="H236" s="42">
        <v>0</v>
      </c>
      <c r="I236" s="42">
        <v>0</v>
      </c>
      <c r="J236" s="42">
        <f>G236-H236-I236</f>
        <v>1</v>
      </c>
      <c r="K236" s="42">
        <f>F236+J236</f>
        <v>3</v>
      </c>
      <c r="L236" s="81">
        <v>0</v>
      </c>
      <c r="M236" s="81" t="s">
        <v>82</v>
      </c>
      <c r="N236" s="81">
        <v>0</v>
      </c>
      <c r="O236" s="81">
        <v>0</v>
      </c>
      <c r="P236" s="81">
        <v>0</v>
      </c>
    </row>
    <row r="237" spans="1:16" ht="24">
      <c r="A237" s="42" t="s">
        <v>65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1"/>
      <c r="M237" s="81"/>
      <c r="N237" s="81">
        <f t="shared" si="23"/>
        <v>0</v>
      </c>
      <c r="O237" s="81"/>
      <c r="P237" s="81"/>
    </row>
    <row r="238" spans="1:16" ht="24">
      <c r="A238" s="42" t="s">
        <v>66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1"/>
      <c r="M238" s="81"/>
      <c r="N238" s="81">
        <f t="shared" si="23"/>
        <v>0</v>
      </c>
      <c r="O238" s="81"/>
      <c r="P238" s="81"/>
    </row>
    <row r="239" spans="1:16" ht="24">
      <c r="A239" s="42" t="s">
        <v>67</v>
      </c>
      <c r="B239" s="83"/>
      <c r="C239" s="83"/>
      <c r="D239" s="42"/>
      <c r="E239" s="42"/>
      <c r="F239" s="42"/>
      <c r="G239" s="42"/>
      <c r="H239" s="42"/>
      <c r="I239" s="42"/>
      <c r="J239" s="42"/>
      <c r="K239" s="42"/>
      <c r="L239" s="81"/>
      <c r="M239" s="81"/>
      <c r="N239" s="81">
        <f t="shared" si="23"/>
        <v>0</v>
      </c>
      <c r="O239" s="81"/>
      <c r="P239" s="81"/>
    </row>
    <row r="240" spans="1:16" ht="24">
      <c r="A240" s="42" t="s">
        <v>68</v>
      </c>
      <c r="B240" s="83"/>
      <c r="C240" s="83"/>
      <c r="D240" s="42"/>
      <c r="E240" s="42"/>
      <c r="F240" s="42"/>
      <c r="G240" s="42"/>
      <c r="H240" s="42"/>
      <c r="I240" s="42"/>
      <c r="J240" s="42"/>
      <c r="K240" s="42"/>
      <c r="L240" s="81"/>
      <c r="M240" s="81"/>
      <c r="N240" s="81">
        <f t="shared" si="23"/>
        <v>0</v>
      </c>
      <c r="O240" s="81"/>
      <c r="P240" s="81"/>
    </row>
    <row r="241" spans="1:16" ht="24">
      <c r="A241" s="42" t="s">
        <v>69</v>
      </c>
      <c r="B241" s="83"/>
      <c r="C241" s="83"/>
      <c r="D241" s="42"/>
      <c r="E241" s="42"/>
      <c r="F241" s="42"/>
      <c r="G241" s="42"/>
      <c r="H241" s="42"/>
      <c r="I241" s="42"/>
      <c r="J241" s="42"/>
      <c r="K241" s="42"/>
      <c r="L241" s="81"/>
      <c r="M241" s="81"/>
      <c r="N241" s="81">
        <f t="shared" si="23"/>
        <v>0</v>
      </c>
      <c r="O241" s="81"/>
      <c r="P241" s="81"/>
    </row>
    <row r="242" spans="1:16" ht="24">
      <c r="A242" s="42" t="s">
        <v>70</v>
      </c>
      <c r="B242" s="83"/>
      <c r="C242" s="83"/>
      <c r="D242" s="42"/>
      <c r="E242" s="42"/>
      <c r="F242" s="42"/>
      <c r="G242" s="42"/>
      <c r="H242" s="42"/>
      <c r="I242" s="42"/>
      <c r="J242" s="42"/>
      <c r="K242" s="42"/>
      <c r="L242" s="81"/>
      <c r="M242" s="81"/>
      <c r="N242" s="81">
        <f t="shared" si="23"/>
        <v>0</v>
      </c>
      <c r="O242" s="81"/>
      <c r="P242" s="81"/>
    </row>
    <row r="243" spans="1:16" ht="24">
      <c r="A243" s="42" t="s">
        <v>71</v>
      </c>
      <c r="B243" s="83"/>
      <c r="C243" s="83"/>
      <c r="D243" s="42"/>
      <c r="E243" s="42"/>
      <c r="F243" s="42"/>
      <c r="G243" s="42"/>
      <c r="H243" s="42"/>
      <c r="I243" s="42"/>
      <c r="J243" s="42"/>
      <c r="K243" s="42"/>
      <c r="L243" s="81"/>
      <c r="M243" s="81"/>
      <c r="N243" s="81">
        <f t="shared" si="23"/>
        <v>0</v>
      </c>
      <c r="O243" s="81"/>
      <c r="P243" s="81"/>
    </row>
    <row r="244" spans="1:16" ht="24">
      <c r="A244" s="42" t="s">
        <v>72</v>
      </c>
      <c r="B244" s="83"/>
      <c r="C244" s="83"/>
      <c r="D244" s="42"/>
      <c r="E244" s="42"/>
      <c r="F244" s="42"/>
      <c r="G244" s="42"/>
      <c r="H244" s="42"/>
      <c r="I244" s="42"/>
      <c r="J244" s="42"/>
      <c r="K244" s="42"/>
      <c r="L244" s="81"/>
      <c r="M244" s="81"/>
      <c r="N244" s="81">
        <f t="shared" si="23"/>
        <v>0</v>
      </c>
      <c r="O244" s="81"/>
      <c r="P244" s="81"/>
    </row>
    <row r="245" spans="1:16" ht="24">
      <c r="A245" s="42" t="s">
        <v>73</v>
      </c>
      <c r="B245" s="83"/>
      <c r="C245" s="83"/>
      <c r="D245" s="42"/>
      <c r="E245" s="42"/>
      <c r="F245" s="42"/>
      <c r="G245" s="42"/>
      <c r="H245" s="42"/>
      <c r="I245" s="42"/>
      <c r="J245" s="42"/>
      <c r="K245" s="42"/>
      <c r="L245" s="81"/>
      <c r="M245" s="81"/>
      <c r="N245" s="81">
        <f t="shared" si="23"/>
        <v>0</v>
      </c>
      <c r="O245" s="81"/>
      <c r="P245" s="81"/>
    </row>
    <row r="246" spans="1:16" ht="24">
      <c r="A246" s="42" t="s">
        <v>74</v>
      </c>
      <c r="B246" s="83"/>
      <c r="C246" s="83"/>
      <c r="D246" s="42"/>
      <c r="E246" s="42"/>
      <c r="F246" s="42"/>
      <c r="G246" s="42"/>
      <c r="H246" s="42"/>
      <c r="I246" s="42"/>
      <c r="J246" s="42"/>
      <c r="K246" s="42"/>
      <c r="L246" s="81"/>
      <c r="M246" s="81"/>
      <c r="N246" s="81">
        <f t="shared" si="23"/>
        <v>0</v>
      </c>
      <c r="O246" s="81"/>
      <c r="P246" s="81"/>
    </row>
    <row r="247" spans="1:16" ht="24">
      <c r="A247" s="42" t="s">
        <v>75</v>
      </c>
      <c r="B247" s="83"/>
      <c r="C247" s="83"/>
      <c r="D247" s="42"/>
      <c r="E247" s="42"/>
      <c r="F247" s="42"/>
      <c r="G247" s="42"/>
      <c r="H247" s="42"/>
      <c r="I247" s="42"/>
      <c r="J247" s="42"/>
      <c r="K247" s="42"/>
      <c r="L247" s="81"/>
      <c r="M247" s="81"/>
      <c r="N247" s="81">
        <f t="shared" si="23"/>
        <v>0</v>
      </c>
      <c r="O247" s="81"/>
      <c r="P247" s="81"/>
    </row>
    <row r="248" spans="1:16" ht="24">
      <c r="A248" s="42" t="s">
        <v>76</v>
      </c>
      <c r="B248" s="83"/>
      <c r="C248" s="83"/>
      <c r="D248" s="42"/>
      <c r="E248" s="42"/>
      <c r="F248" s="42"/>
      <c r="G248" s="42"/>
      <c r="H248" s="42"/>
      <c r="I248" s="42"/>
      <c r="J248" s="42"/>
      <c r="K248" s="42"/>
      <c r="L248" s="81"/>
      <c r="M248" s="81"/>
      <c r="N248" s="81">
        <f t="shared" si="23"/>
        <v>0</v>
      </c>
      <c r="O248" s="81"/>
      <c r="P248" s="81"/>
    </row>
    <row r="249" spans="1:16" ht="24">
      <c r="A249" s="42" t="s">
        <v>77</v>
      </c>
      <c r="B249" s="83">
        <v>2</v>
      </c>
      <c r="C249" s="83">
        <v>2</v>
      </c>
      <c r="D249" s="42">
        <v>0</v>
      </c>
      <c r="E249" s="42">
        <v>0</v>
      </c>
      <c r="F249" s="42">
        <f>C249+D249+E249</f>
        <v>2</v>
      </c>
      <c r="G249" s="42">
        <v>1</v>
      </c>
      <c r="H249" s="42">
        <v>0</v>
      </c>
      <c r="I249" s="42">
        <v>0</v>
      </c>
      <c r="J249" s="42">
        <f>G249-H249-I249</f>
        <v>1</v>
      </c>
      <c r="K249" s="42">
        <f>F249+J249</f>
        <v>3</v>
      </c>
      <c r="L249" s="81">
        <v>0</v>
      </c>
      <c r="M249" s="81" t="s">
        <v>82</v>
      </c>
      <c r="N249" s="81">
        <f t="shared" si="23"/>
        <v>0</v>
      </c>
      <c r="O249" s="81">
        <v>0</v>
      </c>
      <c r="P249" s="81">
        <v>0</v>
      </c>
    </row>
    <row r="250" spans="1:16" ht="24">
      <c r="A250" s="42" t="s">
        <v>78</v>
      </c>
      <c r="B250" s="83"/>
      <c r="C250" s="83"/>
      <c r="D250" s="42"/>
      <c r="E250" s="42"/>
      <c r="F250" s="42"/>
      <c r="G250" s="42"/>
      <c r="H250" s="42"/>
      <c r="I250" s="42"/>
      <c r="J250" s="42"/>
      <c r="K250" s="42"/>
      <c r="L250" s="81"/>
      <c r="M250" s="81"/>
      <c r="N250" s="81">
        <f t="shared" si="23"/>
        <v>0</v>
      </c>
      <c r="O250" s="81"/>
      <c r="P250" s="81"/>
    </row>
    <row r="251" spans="1:16" ht="24">
      <c r="A251" s="84" t="s">
        <v>23</v>
      </c>
      <c r="B251" s="85">
        <f>SUM(B226:B250)</f>
        <v>9</v>
      </c>
      <c r="C251" s="85">
        <f>SUM(C226:C250)</f>
        <v>6</v>
      </c>
      <c r="D251" s="85">
        <f>SUM(D226:D250)</f>
        <v>0</v>
      </c>
      <c r="E251" s="85">
        <f>SUM(E226:E250)</f>
        <v>0</v>
      </c>
      <c r="F251" s="42">
        <f>C251+D251+E251</f>
        <v>6</v>
      </c>
      <c r="G251" s="85">
        <f>SUM(G226:G250)</f>
        <v>5</v>
      </c>
      <c r="H251" s="85">
        <f>SUM(H226:H250)</f>
        <v>0</v>
      </c>
      <c r="I251" s="85">
        <f>SUM(I226:I250)</f>
        <v>0</v>
      </c>
      <c r="J251" s="42">
        <f>G251-H251-I251</f>
        <v>5</v>
      </c>
      <c r="K251" s="42">
        <f>F251+J251</f>
        <v>11</v>
      </c>
      <c r="L251" s="85">
        <f>SUM(L226:L250)</f>
        <v>0</v>
      </c>
      <c r="M251" s="81" t="s">
        <v>82</v>
      </c>
      <c r="N251" s="85">
        <f>SUM(N226:N250)</f>
        <v>0</v>
      </c>
      <c r="O251" s="97" t="e">
        <f>N251/L251</f>
        <v>#DIV/0!</v>
      </c>
      <c r="P251" s="90">
        <f>SUM(P226:P250)/4</f>
        <v>0</v>
      </c>
    </row>
    <row r="252" spans="1:16" ht="24">
      <c r="A252" s="95"/>
      <c r="B252" s="96"/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</row>
    <row r="253" spans="1:16" ht="24.6" customHeight="1">
      <c r="A253" s="208" t="s">
        <v>25</v>
      </c>
      <c r="B253" s="209" t="s">
        <v>20</v>
      </c>
      <c r="C253" s="210" t="s">
        <v>40</v>
      </c>
      <c r="D253" s="211"/>
      <c r="E253" s="211"/>
      <c r="F253" s="212"/>
      <c r="G253" s="210" t="s">
        <v>41</v>
      </c>
      <c r="H253" s="211"/>
      <c r="I253" s="211"/>
      <c r="J253" s="212"/>
      <c r="K253" s="213" t="s">
        <v>42</v>
      </c>
      <c r="L253" s="213" t="s">
        <v>43</v>
      </c>
      <c r="M253" s="213" t="s">
        <v>44</v>
      </c>
      <c r="N253" s="213" t="s">
        <v>45</v>
      </c>
      <c r="O253" s="213" t="s">
        <v>46</v>
      </c>
      <c r="P253" s="205" t="s">
        <v>21</v>
      </c>
    </row>
    <row r="254" spans="1:16" ht="14.45" customHeight="1">
      <c r="A254" s="208"/>
      <c r="B254" s="209"/>
      <c r="C254" s="205" t="s">
        <v>47</v>
      </c>
      <c r="D254" s="205" t="s">
        <v>48</v>
      </c>
      <c r="E254" s="205" t="s">
        <v>49</v>
      </c>
      <c r="F254" s="205" t="s">
        <v>50</v>
      </c>
      <c r="G254" s="205" t="s">
        <v>51</v>
      </c>
      <c r="H254" s="205" t="s">
        <v>52</v>
      </c>
      <c r="I254" s="205" t="s">
        <v>49</v>
      </c>
      <c r="J254" s="205" t="s">
        <v>53</v>
      </c>
      <c r="K254" s="214"/>
      <c r="L254" s="214"/>
      <c r="M254" s="214"/>
      <c r="N254" s="214"/>
      <c r="O254" s="214"/>
      <c r="P254" s="206"/>
    </row>
    <row r="255" spans="1:16" ht="14.45" customHeight="1">
      <c r="A255" s="208"/>
      <c r="B255" s="209"/>
      <c r="C255" s="206"/>
      <c r="D255" s="206"/>
      <c r="E255" s="206"/>
      <c r="F255" s="206"/>
      <c r="G255" s="206"/>
      <c r="H255" s="206"/>
      <c r="I255" s="206"/>
      <c r="J255" s="206"/>
      <c r="K255" s="214"/>
      <c r="L255" s="214"/>
      <c r="M255" s="214"/>
      <c r="N255" s="214"/>
      <c r="O255" s="214"/>
      <c r="P255" s="206"/>
    </row>
    <row r="256" spans="1:16" ht="14.45" customHeight="1">
      <c r="A256" s="208"/>
      <c r="B256" s="209"/>
      <c r="C256" s="207"/>
      <c r="D256" s="207"/>
      <c r="E256" s="207"/>
      <c r="F256" s="207"/>
      <c r="G256" s="207"/>
      <c r="H256" s="207"/>
      <c r="I256" s="207"/>
      <c r="J256" s="207"/>
      <c r="K256" s="215"/>
      <c r="L256" s="215"/>
      <c r="M256" s="215"/>
      <c r="N256" s="215"/>
      <c r="O256" s="215"/>
      <c r="P256" s="207"/>
    </row>
    <row r="257" spans="1:16" ht="24">
      <c r="A257" s="42" t="s">
        <v>54</v>
      </c>
      <c r="B257" s="42">
        <v>1</v>
      </c>
      <c r="C257" s="42">
        <v>0</v>
      </c>
      <c r="D257" s="42">
        <v>0</v>
      </c>
      <c r="E257" s="42">
        <v>0</v>
      </c>
      <c r="F257" s="42">
        <f>C257+D257+E257</f>
        <v>0</v>
      </c>
      <c r="G257" s="42">
        <v>3</v>
      </c>
      <c r="H257" s="42">
        <v>0</v>
      </c>
      <c r="I257" s="42">
        <v>0</v>
      </c>
      <c r="J257" s="42">
        <f>G257-H257-I257</f>
        <v>3</v>
      </c>
      <c r="K257" s="42">
        <f>F257+J257</f>
        <v>3</v>
      </c>
      <c r="L257" s="81">
        <v>0</v>
      </c>
      <c r="M257" s="81" t="s">
        <v>82</v>
      </c>
      <c r="N257" s="82">
        <f>L257*O257</f>
        <v>0</v>
      </c>
      <c r="O257" s="82">
        <v>0</v>
      </c>
      <c r="P257" s="82">
        <v>0</v>
      </c>
    </row>
    <row r="258" spans="1:16" ht="24">
      <c r="A258" s="42" t="s">
        <v>55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1"/>
      <c r="M258" s="81"/>
      <c r="N258" s="82"/>
      <c r="O258" s="82"/>
      <c r="P258" s="82"/>
    </row>
    <row r="259" spans="1:16" ht="24">
      <c r="A259" s="42" t="s">
        <v>56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1"/>
      <c r="M259" s="81"/>
      <c r="N259" s="82"/>
      <c r="O259" s="82"/>
      <c r="P259" s="82"/>
    </row>
    <row r="260" spans="1:16" ht="24">
      <c r="A260" s="42" t="s">
        <v>57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1"/>
      <c r="M260" s="81"/>
      <c r="N260" s="82"/>
      <c r="O260" s="82"/>
      <c r="P260" s="82"/>
    </row>
    <row r="261" spans="1:16" ht="24">
      <c r="A261" s="42" t="s">
        <v>58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1"/>
      <c r="M261" s="81"/>
      <c r="N261" s="82"/>
      <c r="O261" s="82"/>
      <c r="P261" s="82"/>
    </row>
    <row r="262" spans="1:16" ht="24">
      <c r="A262" s="42" t="s">
        <v>59</v>
      </c>
      <c r="B262" s="42">
        <v>1</v>
      </c>
      <c r="C262" s="42">
        <v>0</v>
      </c>
      <c r="D262" s="42">
        <v>0</v>
      </c>
      <c r="E262" s="42">
        <v>0</v>
      </c>
      <c r="F262" s="42">
        <f>C262+D262+E262</f>
        <v>0</v>
      </c>
      <c r="G262" s="42">
        <v>1</v>
      </c>
      <c r="H262" s="42">
        <v>0</v>
      </c>
      <c r="I262" s="42">
        <v>0</v>
      </c>
      <c r="J262" s="42">
        <f>G262-H262-I262</f>
        <v>1</v>
      </c>
      <c r="K262" s="42">
        <f>F262+J262</f>
        <v>1</v>
      </c>
      <c r="L262" s="81">
        <v>0</v>
      </c>
      <c r="M262" s="81" t="s">
        <v>82</v>
      </c>
      <c r="N262" s="82">
        <f>L262*O262</f>
        <v>0</v>
      </c>
      <c r="O262" s="82">
        <v>0</v>
      </c>
      <c r="P262" s="82">
        <v>0</v>
      </c>
    </row>
    <row r="263" spans="1:16" ht="24">
      <c r="A263" s="42" t="s">
        <v>60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1"/>
      <c r="M263" s="81"/>
      <c r="N263" s="82"/>
      <c r="O263" s="82"/>
      <c r="P263" s="82"/>
    </row>
    <row r="264" spans="1:16" ht="24">
      <c r="A264" s="42" t="s">
        <v>61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81"/>
      <c r="M264" s="81"/>
      <c r="N264" s="82"/>
      <c r="O264" s="82"/>
      <c r="P264" s="82"/>
    </row>
    <row r="265" spans="1:16" ht="24">
      <c r="A265" s="42" t="s">
        <v>62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81"/>
      <c r="M265" s="81"/>
      <c r="N265" s="82"/>
      <c r="O265" s="82"/>
      <c r="P265" s="82"/>
    </row>
    <row r="266" spans="1:16" ht="24">
      <c r="A266" s="42" t="s">
        <v>63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81"/>
      <c r="M266" s="81"/>
      <c r="N266" s="82"/>
      <c r="O266" s="82"/>
      <c r="P266" s="82"/>
    </row>
    <row r="267" spans="1:16" ht="24">
      <c r="A267" s="42" t="s">
        <v>64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81"/>
      <c r="M267" s="81"/>
      <c r="N267" s="82"/>
      <c r="O267" s="82"/>
      <c r="P267" s="82"/>
    </row>
    <row r="268" spans="1:16" ht="24">
      <c r="A268" s="42" t="s">
        <v>65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81"/>
      <c r="M268" s="81"/>
      <c r="N268" s="82"/>
      <c r="O268" s="82"/>
      <c r="P268" s="82"/>
    </row>
    <row r="269" spans="1:16" ht="24">
      <c r="A269" s="42" t="s">
        <v>66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81"/>
      <c r="M269" s="81"/>
      <c r="N269" s="82"/>
      <c r="O269" s="82"/>
      <c r="P269" s="82"/>
    </row>
    <row r="270" spans="1:16" ht="24">
      <c r="A270" s="42" t="s">
        <v>67</v>
      </c>
      <c r="B270" s="83"/>
      <c r="C270" s="83"/>
      <c r="D270" s="42"/>
      <c r="E270" s="42"/>
      <c r="F270" s="42"/>
      <c r="G270" s="42"/>
      <c r="H270" s="42"/>
      <c r="I270" s="42"/>
      <c r="J270" s="42"/>
      <c r="K270" s="42"/>
      <c r="L270" s="81"/>
      <c r="M270" s="81"/>
      <c r="N270" s="82"/>
      <c r="O270" s="82"/>
      <c r="P270" s="82"/>
    </row>
    <row r="271" spans="1:16" ht="24">
      <c r="A271" s="42" t="s">
        <v>68</v>
      </c>
      <c r="B271" s="83">
        <v>1</v>
      </c>
      <c r="C271" s="83">
        <v>0</v>
      </c>
      <c r="D271" s="42">
        <v>0</v>
      </c>
      <c r="E271" s="42">
        <v>0</v>
      </c>
      <c r="F271" s="42">
        <f>C271+D271+E271</f>
        <v>0</v>
      </c>
      <c r="G271" s="42">
        <v>2</v>
      </c>
      <c r="H271" s="42">
        <v>0</v>
      </c>
      <c r="I271" s="42">
        <v>0</v>
      </c>
      <c r="J271" s="42">
        <f>G271-H271-I271</f>
        <v>2</v>
      </c>
      <c r="K271" s="42">
        <f>F271+J271</f>
        <v>2</v>
      </c>
      <c r="L271" s="81">
        <v>0</v>
      </c>
      <c r="M271" s="81" t="s">
        <v>82</v>
      </c>
      <c r="N271" s="82">
        <f>L271*O271</f>
        <v>0</v>
      </c>
      <c r="O271" s="82">
        <v>0</v>
      </c>
      <c r="P271" s="82">
        <v>0</v>
      </c>
    </row>
    <row r="272" spans="1:16" ht="24">
      <c r="A272" s="42" t="s">
        <v>69</v>
      </c>
      <c r="B272" s="83"/>
      <c r="C272" s="83"/>
      <c r="D272" s="42"/>
      <c r="E272" s="42"/>
      <c r="F272" s="42"/>
      <c r="G272" s="42"/>
      <c r="H272" s="42"/>
      <c r="I272" s="42"/>
      <c r="J272" s="42"/>
      <c r="K272" s="42"/>
      <c r="L272" s="81"/>
      <c r="M272" s="81"/>
      <c r="N272" s="82"/>
      <c r="O272" s="82"/>
      <c r="P272" s="82"/>
    </row>
    <row r="273" spans="1:16" ht="24">
      <c r="A273" s="42" t="s">
        <v>70</v>
      </c>
      <c r="B273" s="83"/>
      <c r="C273" s="83"/>
      <c r="D273" s="42"/>
      <c r="E273" s="42"/>
      <c r="F273" s="42"/>
      <c r="G273" s="42"/>
      <c r="H273" s="42"/>
      <c r="I273" s="42"/>
      <c r="J273" s="42"/>
      <c r="K273" s="42"/>
      <c r="L273" s="81"/>
      <c r="M273" s="81"/>
      <c r="N273" s="82"/>
      <c r="O273" s="82"/>
      <c r="P273" s="82"/>
    </row>
    <row r="274" spans="1:16" ht="24">
      <c r="A274" s="42" t="s">
        <v>71</v>
      </c>
      <c r="B274" s="83"/>
      <c r="C274" s="83"/>
      <c r="D274" s="42"/>
      <c r="E274" s="42"/>
      <c r="F274" s="42"/>
      <c r="G274" s="42"/>
      <c r="H274" s="42"/>
      <c r="I274" s="42"/>
      <c r="J274" s="42"/>
      <c r="K274" s="42"/>
      <c r="L274" s="81"/>
      <c r="M274" s="81"/>
      <c r="N274" s="82"/>
      <c r="O274" s="82"/>
      <c r="P274" s="82"/>
    </row>
    <row r="275" spans="1:16" ht="24">
      <c r="A275" s="42" t="s">
        <v>72</v>
      </c>
      <c r="B275" s="83"/>
      <c r="C275" s="83"/>
      <c r="D275" s="42"/>
      <c r="E275" s="42"/>
      <c r="F275" s="42"/>
      <c r="G275" s="42"/>
      <c r="H275" s="42"/>
      <c r="I275" s="42"/>
      <c r="J275" s="42"/>
      <c r="K275" s="42"/>
      <c r="L275" s="81"/>
      <c r="M275" s="81"/>
      <c r="N275" s="82"/>
      <c r="O275" s="82"/>
      <c r="P275" s="82"/>
    </row>
    <row r="276" spans="1:16" ht="24">
      <c r="A276" s="42" t="s">
        <v>73</v>
      </c>
      <c r="B276" s="83"/>
      <c r="C276" s="83"/>
      <c r="D276" s="42"/>
      <c r="E276" s="42"/>
      <c r="F276" s="42"/>
      <c r="G276" s="42"/>
      <c r="H276" s="42"/>
      <c r="I276" s="42"/>
      <c r="J276" s="42"/>
      <c r="K276" s="42"/>
      <c r="L276" s="81"/>
      <c r="M276" s="81"/>
      <c r="N276" s="82"/>
      <c r="O276" s="82"/>
      <c r="P276" s="82"/>
    </row>
    <row r="277" spans="1:16" ht="24">
      <c r="A277" s="42" t="s">
        <v>74</v>
      </c>
      <c r="B277" s="83">
        <v>3</v>
      </c>
      <c r="C277" s="83">
        <v>0</v>
      </c>
      <c r="D277" s="42">
        <v>0</v>
      </c>
      <c r="E277" s="42">
        <v>0</v>
      </c>
      <c r="F277" s="42">
        <f>C277+D277+E277</f>
        <v>0</v>
      </c>
      <c r="G277" s="42">
        <v>15</v>
      </c>
      <c r="H277" s="42">
        <v>0</v>
      </c>
      <c r="I277" s="42">
        <v>0</v>
      </c>
      <c r="J277" s="42">
        <f>G277-H277-I277</f>
        <v>15</v>
      </c>
      <c r="K277" s="42">
        <f>F277+J277</f>
        <v>15</v>
      </c>
      <c r="L277" s="81">
        <v>0</v>
      </c>
      <c r="M277" s="81" t="s">
        <v>82</v>
      </c>
      <c r="N277" s="82">
        <f>L277*O277</f>
        <v>0</v>
      </c>
      <c r="O277" s="82">
        <v>0</v>
      </c>
      <c r="P277" s="82">
        <v>0</v>
      </c>
    </row>
    <row r="278" spans="1:16" ht="24">
      <c r="A278" s="42" t="s">
        <v>75</v>
      </c>
      <c r="B278" s="83"/>
      <c r="C278" s="83"/>
      <c r="D278" s="42"/>
      <c r="E278" s="42"/>
      <c r="F278" s="42"/>
      <c r="G278" s="42"/>
      <c r="H278" s="42"/>
      <c r="I278" s="42"/>
      <c r="J278" s="42"/>
      <c r="K278" s="42"/>
      <c r="L278" s="81"/>
      <c r="M278" s="81"/>
      <c r="N278" s="82"/>
      <c r="O278" s="82"/>
      <c r="P278" s="82">
        <v>0</v>
      </c>
    </row>
    <row r="279" spans="1:16" ht="24">
      <c r="A279" s="42" t="s">
        <v>76</v>
      </c>
      <c r="B279" s="83">
        <v>1</v>
      </c>
      <c r="C279" s="83">
        <v>0</v>
      </c>
      <c r="D279" s="42">
        <v>0</v>
      </c>
      <c r="E279" s="42">
        <v>0</v>
      </c>
      <c r="F279" s="42">
        <f>C279+D279+E279</f>
        <v>0</v>
      </c>
      <c r="G279" s="42">
        <v>3</v>
      </c>
      <c r="H279" s="42">
        <v>0</v>
      </c>
      <c r="I279" s="42">
        <v>0</v>
      </c>
      <c r="J279" s="42">
        <f>G279-H279-I279</f>
        <v>3</v>
      </c>
      <c r="K279" s="42">
        <f>F279+J279</f>
        <v>3</v>
      </c>
      <c r="L279" s="81">
        <v>0</v>
      </c>
      <c r="M279" s="81" t="s">
        <v>82</v>
      </c>
      <c r="N279" s="82">
        <f>L279*O279</f>
        <v>0</v>
      </c>
      <c r="O279" s="82">
        <v>0</v>
      </c>
      <c r="P279" s="82">
        <v>0</v>
      </c>
    </row>
    <row r="280" spans="1:16" ht="24">
      <c r="A280" s="42" t="s">
        <v>77</v>
      </c>
      <c r="B280" s="83"/>
      <c r="C280" s="83"/>
      <c r="D280" s="42"/>
      <c r="E280" s="42"/>
      <c r="F280" s="42"/>
      <c r="G280" s="42"/>
      <c r="H280" s="42"/>
      <c r="I280" s="42"/>
      <c r="J280" s="42"/>
      <c r="K280" s="42"/>
      <c r="L280" s="81"/>
      <c r="M280" s="81"/>
      <c r="N280" s="82"/>
      <c r="O280" s="82"/>
      <c r="P280" s="82">
        <v>0</v>
      </c>
    </row>
    <row r="281" spans="1:16" ht="24">
      <c r="A281" s="42" t="s">
        <v>78</v>
      </c>
      <c r="B281" s="83">
        <v>1</v>
      </c>
      <c r="C281" s="83">
        <v>0</v>
      </c>
      <c r="D281" s="42">
        <v>0</v>
      </c>
      <c r="E281" s="42">
        <v>0</v>
      </c>
      <c r="F281" s="42">
        <f>C281+D281+E281</f>
        <v>0</v>
      </c>
      <c r="G281" s="42">
        <v>3</v>
      </c>
      <c r="H281" s="42">
        <v>0</v>
      </c>
      <c r="I281" s="42">
        <v>0</v>
      </c>
      <c r="J281" s="42">
        <f>G281-H281-I281</f>
        <v>3</v>
      </c>
      <c r="K281" s="42">
        <f>F281+J281</f>
        <v>3</v>
      </c>
      <c r="L281" s="81">
        <v>0</v>
      </c>
      <c r="M281" s="81" t="s">
        <v>82</v>
      </c>
      <c r="N281" s="82">
        <f>L281*O281</f>
        <v>0</v>
      </c>
      <c r="O281" s="82">
        <v>0</v>
      </c>
      <c r="P281" s="82">
        <v>0</v>
      </c>
    </row>
    <row r="282" spans="1:16" ht="24">
      <c r="A282" s="84" t="s">
        <v>23</v>
      </c>
      <c r="B282" s="85">
        <f>SUM(B257:B281)</f>
        <v>8</v>
      </c>
      <c r="C282" s="85">
        <f>SUM(C257:C281)</f>
        <v>0</v>
      </c>
      <c r="D282" s="85">
        <f>SUM(D257:D281)</f>
        <v>0</v>
      </c>
      <c r="E282" s="85">
        <f>SUM(E257:E281)</f>
        <v>0</v>
      </c>
      <c r="F282" s="86">
        <f>C282+D282+E282</f>
        <v>0</v>
      </c>
      <c r="G282" s="85">
        <f>SUM(G257:G281)</f>
        <v>27</v>
      </c>
      <c r="H282" s="85">
        <f>SUM(H257:H281)</f>
        <v>0</v>
      </c>
      <c r="I282" s="85">
        <f>SUM(I257:I281)</f>
        <v>0</v>
      </c>
      <c r="J282" s="86">
        <f>G282-H282-I282</f>
        <v>27</v>
      </c>
      <c r="K282" s="86">
        <f>F282+J282</f>
        <v>27</v>
      </c>
      <c r="L282" s="85">
        <f>SUM(L257:L281)</f>
        <v>0</v>
      </c>
      <c r="M282" s="89" t="s">
        <v>82</v>
      </c>
      <c r="N282" s="87">
        <f>SUM(N257:N281)</f>
        <v>0</v>
      </c>
      <c r="O282" s="88" t="e">
        <f>N282/L282</f>
        <v>#DIV/0!</v>
      </c>
      <c r="P282" s="87">
        <f>SUM(P257:P281)/6</f>
        <v>0</v>
      </c>
    </row>
    <row r="283" spans="1:16" ht="17.2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</row>
    <row r="284" spans="1:16" ht="24">
      <c r="A284" s="208" t="s">
        <v>110</v>
      </c>
      <c r="B284" s="209" t="s">
        <v>20</v>
      </c>
      <c r="C284" s="210" t="s">
        <v>40</v>
      </c>
      <c r="D284" s="211"/>
      <c r="E284" s="211"/>
      <c r="F284" s="212"/>
      <c r="G284" s="210" t="s">
        <v>41</v>
      </c>
      <c r="H284" s="211"/>
      <c r="I284" s="211"/>
      <c r="J284" s="212"/>
      <c r="K284" s="213" t="s">
        <v>42</v>
      </c>
      <c r="L284" s="213" t="s">
        <v>43</v>
      </c>
      <c r="M284" s="213" t="s">
        <v>44</v>
      </c>
      <c r="N284" s="213" t="s">
        <v>45</v>
      </c>
      <c r="O284" s="213" t="s">
        <v>46</v>
      </c>
      <c r="P284" s="205" t="s">
        <v>21</v>
      </c>
    </row>
    <row r="285" spans="1:16">
      <c r="A285" s="208"/>
      <c r="B285" s="209"/>
      <c r="C285" s="205" t="s">
        <v>47</v>
      </c>
      <c r="D285" s="205" t="s">
        <v>48</v>
      </c>
      <c r="E285" s="205" t="s">
        <v>49</v>
      </c>
      <c r="F285" s="205" t="s">
        <v>50</v>
      </c>
      <c r="G285" s="205" t="s">
        <v>51</v>
      </c>
      <c r="H285" s="205" t="s">
        <v>52</v>
      </c>
      <c r="I285" s="205" t="s">
        <v>49</v>
      </c>
      <c r="J285" s="205" t="s">
        <v>53</v>
      </c>
      <c r="K285" s="214"/>
      <c r="L285" s="214"/>
      <c r="M285" s="214"/>
      <c r="N285" s="214"/>
      <c r="O285" s="214"/>
      <c r="P285" s="206"/>
    </row>
    <row r="286" spans="1:16">
      <c r="A286" s="208"/>
      <c r="B286" s="209"/>
      <c r="C286" s="206"/>
      <c r="D286" s="206"/>
      <c r="E286" s="206"/>
      <c r="F286" s="206"/>
      <c r="G286" s="206"/>
      <c r="H286" s="206"/>
      <c r="I286" s="206"/>
      <c r="J286" s="206"/>
      <c r="K286" s="214"/>
      <c r="L286" s="214"/>
      <c r="M286" s="214"/>
      <c r="N286" s="214"/>
      <c r="O286" s="214"/>
      <c r="P286" s="206"/>
    </row>
    <row r="287" spans="1:16">
      <c r="A287" s="208"/>
      <c r="B287" s="209"/>
      <c r="C287" s="207"/>
      <c r="D287" s="207"/>
      <c r="E287" s="207"/>
      <c r="F287" s="207"/>
      <c r="G287" s="207"/>
      <c r="H287" s="207"/>
      <c r="I287" s="207"/>
      <c r="J287" s="207"/>
      <c r="K287" s="215"/>
      <c r="L287" s="215"/>
      <c r="M287" s="215"/>
      <c r="N287" s="215"/>
      <c r="O287" s="215"/>
      <c r="P287" s="207"/>
    </row>
    <row r="288" spans="1:16" ht="24">
      <c r="A288" s="42" t="s">
        <v>54</v>
      </c>
      <c r="B288" s="42">
        <v>3</v>
      </c>
      <c r="C288" s="42">
        <v>5</v>
      </c>
      <c r="D288" s="42">
        <v>0</v>
      </c>
      <c r="E288" s="42">
        <v>0</v>
      </c>
      <c r="F288" s="42">
        <f>C288+D288+E288</f>
        <v>5</v>
      </c>
      <c r="G288" s="42">
        <v>9</v>
      </c>
      <c r="H288" s="42">
        <v>0</v>
      </c>
      <c r="I288" s="42">
        <v>0</v>
      </c>
      <c r="J288" s="42">
        <f>G288-H288-I288</f>
        <v>9</v>
      </c>
      <c r="K288" s="42">
        <f>F288+J288</f>
        <v>14</v>
      </c>
      <c r="L288" s="42">
        <v>0</v>
      </c>
      <c r="M288" s="42" t="s">
        <v>82</v>
      </c>
      <c r="N288" s="44">
        <f>L288*O288</f>
        <v>0</v>
      </c>
      <c r="O288" s="44">
        <v>0</v>
      </c>
      <c r="P288" s="44">
        <v>0</v>
      </c>
    </row>
    <row r="289" spans="1:16" ht="24">
      <c r="A289" s="42" t="s">
        <v>55</v>
      </c>
      <c r="B289" s="42">
        <v>4</v>
      </c>
      <c r="C289" s="42">
        <v>2</v>
      </c>
      <c r="D289" s="42">
        <v>0</v>
      </c>
      <c r="E289" s="42">
        <v>0</v>
      </c>
      <c r="F289" s="42">
        <f>C289+D289+E289</f>
        <v>2</v>
      </c>
      <c r="G289" s="42">
        <v>15</v>
      </c>
      <c r="H289" s="42">
        <v>0</v>
      </c>
      <c r="I289" s="42">
        <v>0</v>
      </c>
      <c r="J289" s="42">
        <f>G289-H289-I289</f>
        <v>15</v>
      </c>
      <c r="K289" s="42">
        <f>F289+J289</f>
        <v>17</v>
      </c>
      <c r="L289" s="42">
        <v>0</v>
      </c>
      <c r="M289" s="42" t="s">
        <v>82</v>
      </c>
      <c r="N289" s="44">
        <f t="shared" ref="N289:N300" si="24">L289*O289</f>
        <v>0</v>
      </c>
      <c r="O289" s="44">
        <v>0</v>
      </c>
      <c r="P289" s="44">
        <v>0</v>
      </c>
    </row>
    <row r="290" spans="1:16" ht="24">
      <c r="A290" s="42" t="s">
        <v>56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4"/>
      <c r="O290" s="44"/>
      <c r="P290" s="44"/>
    </row>
    <row r="291" spans="1:16" ht="24">
      <c r="A291" s="42" t="s">
        <v>57</v>
      </c>
      <c r="B291" s="42">
        <v>5</v>
      </c>
      <c r="C291" s="42">
        <v>2</v>
      </c>
      <c r="D291" s="42">
        <v>0</v>
      </c>
      <c r="E291" s="42">
        <v>0</v>
      </c>
      <c r="F291" s="42">
        <f>C291+D291+E291</f>
        <v>2</v>
      </c>
      <c r="G291" s="42">
        <v>5</v>
      </c>
      <c r="H291" s="42">
        <v>0</v>
      </c>
      <c r="I291" s="42">
        <v>0</v>
      </c>
      <c r="J291" s="42">
        <f>G291-H291-I291</f>
        <v>5</v>
      </c>
      <c r="K291" s="42">
        <f>F291+J291</f>
        <v>7</v>
      </c>
      <c r="L291" s="42">
        <v>0</v>
      </c>
      <c r="M291" s="42" t="s">
        <v>82</v>
      </c>
      <c r="N291" s="44">
        <f>L291*O291</f>
        <v>0</v>
      </c>
      <c r="O291" s="44">
        <v>0</v>
      </c>
      <c r="P291" s="44">
        <v>0</v>
      </c>
    </row>
    <row r="292" spans="1:16" ht="24">
      <c r="A292" s="42" t="s">
        <v>58</v>
      </c>
      <c r="B292" s="42">
        <v>4</v>
      </c>
      <c r="C292" s="42">
        <v>11</v>
      </c>
      <c r="D292" s="42">
        <v>0</v>
      </c>
      <c r="E292" s="42">
        <v>0</v>
      </c>
      <c r="F292" s="42">
        <f>C292+D292+E292</f>
        <v>11</v>
      </c>
      <c r="G292" s="42">
        <v>10</v>
      </c>
      <c r="H292" s="42">
        <v>0</v>
      </c>
      <c r="I292" s="42">
        <v>0</v>
      </c>
      <c r="J292" s="42">
        <f>G292-H292-I292</f>
        <v>10</v>
      </c>
      <c r="K292" s="42">
        <f>F292+J292</f>
        <v>21</v>
      </c>
      <c r="L292" s="42">
        <v>0</v>
      </c>
      <c r="M292" s="42" t="s">
        <v>82</v>
      </c>
      <c r="N292" s="44">
        <f>L292*O292</f>
        <v>0</v>
      </c>
      <c r="O292" s="44">
        <v>0</v>
      </c>
      <c r="P292" s="44">
        <v>0</v>
      </c>
    </row>
    <row r="293" spans="1:16" ht="24">
      <c r="A293" s="42" t="s">
        <v>59</v>
      </c>
      <c r="B293" s="42">
        <v>4</v>
      </c>
      <c r="C293" s="42">
        <v>3</v>
      </c>
      <c r="D293" s="42">
        <v>0</v>
      </c>
      <c r="E293" s="42">
        <v>0</v>
      </c>
      <c r="F293" s="42">
        <f>C293+D293+E293</f>
        <v>3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18</v>
      </c>
      <c r="L293" s="42">
        <v>0</v>
      </c>
      <c r="M293" s="42" t="s">
        <v>82</v>
      </c>
      <c r="N293" s="44">
        <f>L293*O293</f>
        <v>0</v>
      </c>
      <c r="O293" s="44">
        <v>0</v>
      </c>
      <c r="P293" s="44">
        <v>0</v>
      </c>
    </row>
    <row r="294" spans="1:16" ht="24">
      <c r="A294" s="42" t="s">
        <v>60</v>
      </c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4"/>
      <c r="O294" s="44"/>
      <c r="P294" s="44"/>
    </row>
    <row r="295" spans="1:16" ht="24">
      <c r="A295" s="42" t="s">
        <v>61</v>
      </c>
      <c r="B295" s="42">
        <v>9</v>
      </c>
      <c r="C295" s="42">
        <v>46</v>
      </c>
      <c r="D295" s="42">
        <v>0</v>
      </c>
      <c r="E295" s="42">
        <v>0</v>
      </c>
      <c r="F295" s="42">
        <f>C295+D295+E295</f>
        <v>46</v>
      </c>
      <c r="G295" s="42">
        <v>20</v>
      </c>
      <c r="H295" s="42">
        <v>0</v>
      </c>
      <c r="I295" s="42">
        <v>0</v>
      </c>
      <c r="J295" s="42">
        <f>G295-H295-I295</f>
        <v>20</v>
      </c>
      <c r="K295" s="42">
        <f>F295+J295</f>
        <v>66</v>
      </c>
      <c r="L295" s="42">
        <v>0</v>
      </c>
      <c r="M295" s="42" t="s">
        <v>82</v>
      </c>
      <c r="N295" s="44">
        <f>L295*O295</f>
        <v>0</v>
      </c>
      <c r="O295" s="44">
        <v>0</v>
      </c>
      <c r="P295" s="44">
        <v>0</v>
      </c>
    </row>
    <row r="296" spans="1:16" ht="24">
      <c r="A296" s="42" t="s">
        <v>62</v>
      </c>
      <c r="B296" s="42">
        <v>4</v>
      </c>
      <c r="C296" s="42">
        <v>10</v>
      </c>
      <c r="D296" s="42">
        <v>0</v>
      </c>
      <c r="E296" s="42">
        <v>0</v>
      </c>
      <c r="F296" s="42">
        <f>C296+D296+E296</f>
        <v>10</v>
      </c>
      <c r="G296" s="42">
        <v>10</v>
      </c>
      <c r="H296" s="42">
        <v>0</v>
      </c>
      <c r="I296" s="42">
        <v>0</v>
      </c>
      <c r="J296" s="42">
        <f>G296-H296-I296</f>
        <v>10</v>
      </c>
      <c r="K296" s="42">
        <f>F296+J296</f>
        <v>20</v>
      </c>
      <c r="L296" s="42">
        <v>0</v>
      </c>
      <c r="M296" s="42" t="s">
        <v>82</v>
      </c>
      <c r="N296" s="44">
        <f t="shared" si="24"/>
        <v>0</v>
      </c>
      <c r="O296" s="44">
        <v>0</v>
      </c>
      <c r="P296" s="44">
        <v>0</v>
      </c>
    </row>
    <row r="297" spans="1:16" ht="24">
      <c r="A297" s="42" t="s">
        <v>63</v>
      </c>
      <c r="B297" s="42"/>
      <c r="C297" s="42"/>
      <c r="D297" s="42"/>
      <c r="E297" s="42"/>
      <c r="F297" s="42">
        <f t="shared" ref="F297:F303" si="25">C297+D297+E297</f>
        <v>0</v>
      </c>
      <c r="G297" s="42"/>
      <c r="H297" s="42"/>
      <c r="I297" s="42"/>
      <c r="J297" s="42">
        <f t="shared" ref="J297:J302" si="26">G297-H297-I297</f>
        <v>0</v>
      </c>
      <c r="K297" s="42">
        <f t="shared" ref="K297:K303" si="27">F297+J297</f>
        <v>0</v>
      </c>
      <c r="L297" s="42"/>
      <c r="M297" s="42"/>
      <c r="N297" s="44"/>
      <c r="O297" s="44"/>
      <c r="P297" s="44"/>
    </row>
    <row r="298" spans="1:16" ht="24">
      <c r="A298" s="42" t="s">
        <v>64</v>
      </c>
      <c r="B298" s="42"/>
      <c r="C298" s="42"/>
      <c r="D298" s="42"/>
      <c r="E298" s="42"/>
      <c r="F298" s="42">
        <f t="shared" si="25"/>
        <v>0</v>
      </c>
      <c r="G298" s="42"/>
      <c r="H298" s="42"/>
      <c r="I298" s="42"/>
      <c r="J298" s="42">
        <f t="shared" si="26"/>
        <v>0</v>
      </c>
      <c r="K298" s="42">
        <f t="shared" si="27"/>
        <v>0</v>
      </c>
      <c r="L298" s="42"/>
      <c r="M298" s="42"/>
      <c r="N298" s="44"/>
      <c r="O298" s="44"/>
      <c r="P298" s="44"/>
    </row>
    <row r="299" spans="1:16" ht="24">
      <c r="A299" s="42" t="s">
        <v>65</v>
      </c>
      <c r="B299" s="42"/>
      <c r="C299" s="42"/>
      <c r="D299" s="42"/>
      <c r="E299" s="42"/>
      <c r="F299" s="42">
        <f t="shared" si="25"/>
        <v>0</v>
      </c>
      <c r="G299" s="42"/>
      <c r="H299" s="42"/>
      <c r="I299" s="42"/>
      <c r="J299" s="42">
        <f t="shared" si="26"/>
        <v>0</v>
      </c>
      <c r="K299" s="42">
        <f t="shared" si="27"/>
        <v>0</v>
      </c>
      <c r="L299" s="42"/>
      <c r="M299" s="42"/>
      <c r="N299" s="44"/>
      <c r="O299" s="44"/>
      <c r="P299" s="44"/>
    </row>
    <row r="300" spans="1:16" ht="24">
      <c r="A300" s="42" t="s">
        <v>66</v>
      </c>
      <c r="B300" s="42">
        <v>8</v>
      </c>
      <c r="C300" s="42">
        <v>20</v>
      </c>
      <c r="D300" s="42">
        <v>0</v>
      </c>
      <c r="E300" s="42"/>
      <c r="F300" s="42">
        <f t="shared" si="25"/>
        <v>20</v>
      </c>
      <c r="G300" s="42">
        <v>20</v>
      </c>
      <c r="H300" s="42"/>
      <c r="I300" s="42"/>
      <c r="J300" s="42">
        <f t="shared" si="26"/>
        <v>20</v>
      </c>
      <c r="K300" s="42">
        <f t="shared" si="27"/>
        <v>40</v>
      </c>
      <c r="L300" s="42">
        <v>0</v>
      </c>
      <c r="M300" s="42" t="s">
        <v>82</v>
      </c>
      <c r="N300" s="44">
        <f t="shared" si="24"/>
        <v>0</v>
      </c>
      <c r="O300" s="44">
        <v>0</v>
      </c>
      <c r="P300" s="44">
        <v>0</v>
      </c>
    </row>
    <row r="301" spans="1:16" ht="24">
      <c r="A301" s="42" t="s">
        <v>67</v>
      </c>
      <c r="B301" s="83"/>
      <c r="C301" s="42"/>
      <c r="D301" s="42"/>
      <c r="E301" s="42"/>
      <c r="F301" s="42">
        <f t="shared" si="25"/>
        <v>0</v>
      </c>
      <c r="G301" s="42"/>
      <c r="H301" s="42"/>
      <c r="I301" s="42"/>
      <c r="J301" s="42">
        <f t="shared" si="26"/>
        <v>0</v>
      </c>
      <c r="K301" s="42">
        <f t="shared" si="27"/>
        <v>0</v>
      </c>
      <c r="L301" s="42"/>
      <c r="M301" s="42"/>
      <c r="N301" s="44"/>
      <c r="O301" s="44"/>
      <c r="P301" s="44"/>
    </row>
    <row r="302" spans="1:16" ht="24">
      <c r="A302" s="42" t="s">
        <v>68</v>
      </c>
      <c r="B302" s="83"/>
      <c r="C302" s="42"/>
      <c r="D302" s="42"/>
      <c r="E302" s="42"/>
      <c r="F302" s="42">
        <f t="shared" si="25"/>
        <v>0</v>
      </c>
      <c r="G302" s="42"/>
      <c r="H302" s="42"/>
      <c r="I302" s="42"/>
      <c r="J302" s="42">
        <f t="shared" si="26"/>
        <v>0</v>
      </c>
      <c r="K302" s="42">
        <f t="shared" si="27"/>
        <v>0</v>
      </c>
      <c r="L302" s="42"/>
      <c r="M302" s="42"/>
      <c r="N302" s="44"/>
      <c r="O302" s="44"/>
      <c r="P302" s="44"/>
    </row>
    <row r="303" spans="1:16" ht="24">
      <c r="A303" s="42" t="s">
        <v>69</v>
      </c>
      <c r="B303" s="83">
        <v>4</v>
      </c>
      <c r="C303" s="42">
        <v>10</v>
      </c>
      <c r="D303" s="42">
        <v>0</v>
      </c>
      <c r="E303" s="42">
        <v>0</v>
      </c>
      <c r="F303" s="42">
        <f t="shared" si="25"/>
        <v>10</v>
      </c>
      <c r="G303" s="42">
        <v>16</v>
      </c>
      <c r="H303" s="42">
        <v>0</v>
      </c>
      <c r="I303" s="42">
        <v>0</v>
      </c>
      <c r="J303" s="42">
        <f>G303-H303-I303</f>
        <v>16</v>
      </c>
      <c r="K303" s="42">
        <f t="shared" si="27"/>
        <v>26</v>
      </c>
      <c r="L303" s="42">
        <v>0</v>
      </c>
      <c r="M303" s="42" t="s">
        <v>82</v>
      </c>
      <c r="N303" s="44">
        <f>L303*O303</f>
        <v>0</v>
      </c>
      <c r="O303" s="44">
        <v>0</v>
      </c>
      <c r="P303" s="44">
        <v>0</v>
      </c>
    </row>
    <row r="304" spans="1:16" ht="24">
      <c r="A304" s="42" t="s">
        <v>70</v>
      </c>
      <c r="B304" s="83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71</v>
      </c>
      <c r="B305" s="83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72</v>
      </c>
      <c r="B306" s="83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73</v>
      </c>
      <c r="B307" s="83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42" t="s">
        <v>74</v>
      </c>
      <c r="B308" s="83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4"/>
      <c r="O308" s="44"/>
      <c r="P308" s="44"/>
    </row>
    <row r="309" spans="1:16" ht="24">
      <c r="A309" s="42" t="s">
        <v>75</v>
      </c>
      <c r="B309" s="83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4"/>
      <c r="O309" s="44"/>
      <c r="P309" s="44"/>
    </row>
    <row r="310" spans="1:16" ht="24">
      <c r="A310" s="42" t="s">
        <v>76</v>
      </c>
      <c r="B310" s="83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4"/>
      <c r="O310" s="44"/>
      <c r="P310" s="44"/>
    </row>
    <row r="311" spans="1:16" ht="24">
      <c r="A311" s="42" t="s">
        <v>77</v>
      </c>
      <c r="B311" s="83">
        <v>4</v>
      </c>
      <c r="C311" s="42">
        <v>0</v>
      </c>
      <c r="D311" s="42">
        <v>0</v>
      </c>
      <c r="E311" s="42">
        <v>0</v>
      </c>
      <c r="F311" s="42">
        <f>C311+D311+E311</f>
        <v>0</v>
      </c>
      <c r="G311" s="42">
        <v>15</v>
      </c>
      <c r="H311" s="42">
        <v>0</v>
      </c>
      <c r="I311" s="42">
        <v>0</v>
      </c>
      <c r="J311" s="42">
        <f>G311-H311-I311</f>
        <v>15</v>
      </c>
      <c r="K311" s="42">
        <f>F311+J311</f>
        <v>15</v>
      </c>
      <c r="L311" s="42">
        <v>0</v>
      </c>
      <c r="M311" s="42" t="s">
        <v>82</v>
      </c>
      <c r="N311" s="44">
        <f>L311*O311</f>
        <v>0</v>
      </c>
      <c r="O311" s="44">
        <v>0</v>
      </c>
      <c r="P311" s="44">
        <v>0</v>
      </c>
    </row>
    <row r="312" spans="1:16" ht="24">
      <c r="A312" s="42" t="s">
        <v>78</v>
      </c>
      <c r="B312" s="83">
        <v>5</v>
      </c>
      <c r="C312" s="42">
        <v>0</v>
      </c>
      <c r="D312" s="42">
        <v>0</v>
      </c>
      <c r="E312" s="42">
        <v>0</v>
      </c>
      <c r="F312" s="42">
        <f>C312+D312+E312</f>
        <v>0</v>
      </c>
      <c r="G312" s="42">
        <v>17</v>
      </c>
      <c r="H312" s="42">
        <v>0</v>
      </c>
      <c r="I312" s="42">
        <v>0</v>
      </c>
      <c r="J312" s="42">
        <f>G312-H312-I312</f>
        <v>17</v>
      </c>
      <c r="K312" s="42">
        <f>F312+J312</f>
        <v>17</v>
      </c>
      <c r="L312" s="42">
        <v>0</v>
      </c>
      <c r="M312" s="42" t="s">
        <v>82</v>
      </c>
      <c r="N312" s="44">
        <f>L312*O312</f>
        <v>0</v>
      </c>
      <c r="O312" s="44">
        <v>0</v>
      </c>
      <c r="P312" s="44">
        <v>0</v>
      </c>
    </row>
    <row r="313" spans="1:16" ht="24">
      <c r="A313" s="84" t="s">
        <v>23</v>
      </c>
      <c r="B313" s="85">
        <f>SUM(B288:B312)</f>
        <v>54</v>
      </c>
      <c r="C313" s="85">
        <f>SUM(C288:C312)</f>
        <v>109</v>
      </c>
      <c r="D313" s="85">
        <f>SUM(D288:D312)</f>
        <v>0</v>
      </c>
      <c r="E313" s="85">
        <f>SUM(E288:E312)</f>
        <v>0</v>
      </c>
      <c r="F313" s="86">
        <f>C313+D313+E313</f>
        <v>109</v>
      </c>
      <c r="G313" s="85">
        <f>SUM(G288:G312)</f>
        <v>152</v>
      </c>
      <c r="H313" s="85">
        <f>SUM(H288:H312)</f>
        <v>0</v>
      </c>
      <c r="I313" s="85">
        <f>SUM(I288:I312)</f>
        <v>0</v>
      </c>
      <c r="J313" s="86">
        <f>G313-H313-I313</f>
        <v>152</v>
      </c>
      <c r="K313" s="86">
        <f>F313+J313</f>
        <v>261</v>
      </c>
      <c r="L313" s="85">
        <f>SUM(L288:L312)</f>
        <v>0</v>
      </c>
      <c r="M313" s="42" t="s">
        <v>82</v>
      </c>
      <c r="N313" s="87">
        <f>SUM(N288:N312)</f>
        <v>0</v>
      </c>
      <c r="O313" s="112" t="e">
        <f>N313/L313</f>
        <v>#DIV/0!</v>
      </c>
      <c r="P313" s="87">
        <f>SUM(P288:P312)/4</f>
        <v>0</v>
      </c>
    </row>
    <row r="314" spans="1:16" ht="24">
      <c r="A314" s="95"/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31"/>
      <c r="N314" s="98"/>
      <c r="O314" s="99"/>
      <c r="P314" s="98"/>
    </row>
    <row r="315" spans="1:16" ht="24">
      <c r="A315" s="208" t="s">
        <v>111</v>
      </c>
      <c r="B315" s="209" t="s">
        <v>20</v>
      </c>
      <c r="C315" s="210" t="s">
        <v>40</v>
      </c>
      <c r="D315" s="211"/>
      <c r="E315" s="211"/>
      <c r="F315" s="212"/>
      <c r="G315" s="210" t="s">
        <v>41</v>
      </c>
      <c r="H315" s="211"/>
      <c r="I315" s="211"/>
      <c r="J315" s="212"/>
      <c r="K315" s="213" t="s">
        <v>42</v>
      </c>
      <c r="L315" s="213" t="s">
        <v>43</v>
      </c>
      <c r="M315" s="213" t="s">
        <v>44</v>
      </c>
      <c r="N315" s="213" t="s">
        <v>45</v>
      </c>
      <c r="O315" s="213" t="s">
        <v>46</v>
      </c>
      <c r="P315" s="205" t="s">
        <v>21</v>
      </c>
    </row>
    <row r="316" spans="1:16">
      <c r="A316" s="208"/>
      <c r="B316" s="209"/>
      <c r="C316" s="205" t="s">
        <v>47</v>
      </c>
      <c r="D316" s="205" t="s">
        <v>48</v>
      </c>
      <c r="E316" s="205" t="s">
        <v>49</v>
      </c>
      <c r="F316" s="205" t="s">
        <v>50</v>
      </c>
      <c r="G316" s="205" t="s">
        <v>51</v>
      </c>
      <c r="H316" s="205" t="s">
        <v>52</v>
      </c>
      <c r="I316" s="205" t="s">
        <v>49</v>
      </c>
      <c r="J316" s="205" t="s">
        <v>53</v>
      </c>
      <c r="K316" s="214"/>
      <c r="L316" s="214"/>
      <c r="M316" s="214"/>
      <c r="N316" s="214"/>
      <c r="O316" s="214"/>
      <c r="P316" s="206"/>
    </row>
    <row r="317" spans="1:16">
      <c r="A317" s="208"/>
      <c r="B317" s="209"/>
      <c r="C317" s="206"/>
      <c r="D317" s="206"/>
      <c r="E317" s="206"/>
      <c r="F317" s="206"/>
      <c r="G317" s="206"/>
      <c r="H317" s="206"/>
      <c r="I317" s="206"/>
      <c r="J317" s="206"/>
      <c r="K317" s="214"/>
      <c r="L317" s="214"/>
      <c r="M317" s="214"/>
      <c r="N317" s="214"/>
      <c r="O317" s="214"/>
      <c r="P317" s="206"/>
    </row>
    <row r="318" spans="1:16">
      <c r="A318" s="208"/>
      <c r="B318" s="209"/>
      <c r="C318" s="207"/>
      <c r="D318" s="207"/>
      <c r="E318" s="207"/>
      <c r="F318" s="207"/>
      <c r="G318" s="207"/>
      <c r="H318" s="207"/>
      <c r="I318" s="207"/>
      <c r="J318" s="207"/>
      <c r="K318" s="215"/>
      <c r="L318" s="215"/>
      <c r="M318" s="215"/>
      <c r="N318" s="215"/>
      <c r="O318" s="215"/>
      <c r="P318" s="207"/>
    </row>
    <row r="319" spans="1:16" ht="24">
      <c r="A319" s="42" t="s">
        <v>54</v>
      </c>
      <c r="B319" s="42">
        <v>0</v>
      </c>
      <c r="C319" s="42">
        <v>0</v>
      </c>
      <c r="D319" s="42">
        <v>0</v>
      </c>
      <c r="E319" s="42">
        <v>0</v>
      </c>
      <c r="F319" s="42">
        <f>C319+D319+E319</f>
        <v>0</v>
      </c>
      <c r="G319" s="42">
        <v>0</v>
      </c>
      <c r="H319" s="42">
        <v>0</v>
      </c>
      <c r="I319" s="42">
        <v>0</v>
      </c>
      <c r="J319" s="42">
        <f>G319-H319-I319</f>
        <v>0</v>
      </c>
      <c r="K319" s="42">
        <f>F319+J319</f>
        <v>0</v>
      </c>
      <c r="L319" s="81">
        <v>0</v>
      </c>
      <c r="M319" s="81" t="s">
        <v>82</v>
      </c>
      <c r="N319" s="82">
        <f>L319*O319</f>
        <v>0</v>
      </c>
      <c r="O319" s="82">
        <v>0</v>
      </c>
      <c r="P319" s="82">
        <v>0</v>
      </c>
    </row>
    <row r="320" spans="1:16" ht="24">
      <c r="A320" s="42" t="s">
        <v>55</v>
      </c>
      <c r="B320" s="42">
        <v>0</v>
      </c>
      <c r="C320" s="42">
        <v>0</v>
      </c>
      <c r="D320" s="42">
        <v>0</v>
      </c>
      <c r="E320" s="42">
        <v>0</v>
      </c>
      <c r="F320" s="42">
        <f>C320+D320+E320</f>
        <v>0</v>
      </c>
      <c r="G320" s="42">
        <v>0</v>
      </c>
      <c r="H320" s="42">
        <v>0</v>
      </c>
      <c r="I320" s="42">
        <v>0</v>
      </c>
      <c r="J320" s="42">
        <f>G320-H320-I320</f>
        <v>0</v>
      </c>
      <c r="K320" s="42">
        <f>F320+J320</f>
        <v>0</v>
      </c>
      <c r="L320" s="81">
        <v>0</v>
      </c>
      <c r="M320" s="81" t="s">
        <v>82</v>
      </c>
      <c r="N320" s="82">
        <f>L320*O320</f>
        <v>0</v>
      </c>
      <c r="O320" s="82">
        <v>0</v>
      </c>
      <c r="P320" s="82">
        <v>0</v>
      </c>
    </row>
    <row r="321" spans="1:16" ht="24">
      <c r="A321" s="42" t="s">
        <v>56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1"/>
      <c r="M321" s="81"/>
      <c r="N321" s="82"/>
      <c r="O321" s="82"/>
      <c r="P321" s="82"/>
    </row>
    <row r="322" spans="1:16" ht="24">
      <c r="A322" s="42" t="s">
        <v>57</v>
      </c>
      <c r="B322" s="42">
        <v>0</v>
      </c>
      <c r="C322" s="42">
        <v>0</v>
      </c>
      <c r="D322" s="42">
        <v>0</v>
      </c>
      <c r="E322" s="42">
        <v>0</v>
      </c>
      <c r="F322" s="42">
        <f>C322+D322+E322</f>
        <v>0</v>
      </c>
      <c r="G322" s="42">
        <v>0</v>
      </c>
      <c r="H322" s="42">
        <v>0</v>
      </c>
      <c r="I322" s="42">
        <v>0</v>
      </c>
      <c r="J322" s="42">
        <f>G322-H322-I322</f>
        <v>0</v>
      </c>
      <c r="K322" s="42">
        <f>F322+J322</f>
        <v>0</v>
      </c>
      <c r="L322" s="81">
        <v>0</v>
      </c>
      <c r="M322" s="81" t="s">
        <v>82</v>
      </c>
      <c r="N322" s="82">
        <f>L322*O322</f>
        <v>0</v>
      </c>
      <c r="O322" s="82">
        <v>0</v>
      </c>
      <c r="P322" s="82">
        <v>0</v>
      </c>
    </row>
    <row r="323" spans="1:16" ht="24">
      <c r="A323" s="42" t="s">
        <v>58</v>
      </c>
      <c r="B323" s="42">
        <v>0</v>
      </c>
      <c r="C323" s="42">
        <v>0</v>
      </c>
      <c r="D323" s="42">
        <v>0</v>
      </c>
      <c r="E323" s="42">
        <v>0</v>
      </c>
      <c r="F323" s="42">
        <f>C323+D323+E323</f>
        <v>0</v>
      </c>
      <c r="G323" s="42">
        <v>0</v>
      </c>
      <c r="H323" s="42">
        <v>0</v>
      </c>
      <c r="I323" s="42">
        <v>0</v>
      </c>
      <c r="J323" s="42">
        <f>G323-H323-I323</f>
        <v>0</v>
      </c>
      <c r="K323" s="42">
        <f>F323+J323</f>
        <v>0</v>
      </c>
      <c r="L323" s="81">
        <v>0</v>
      </c>
      <c r="M323" s="81" t="s">
        <v>82</v>
      </c>
      <c r="N323" s="82">
        <f t="shared" ref="N323:N327" si="28">L323*O323</f>
        <v>0</v>
      </c>
      <c r="O323" s="82">
        <v>0</v>
      </c>
      <c r="P323" s="82">
        <v>0</v>
      </c>
    </row>
    <row r="324" spans="1:16" ht="24">
      <c r="A324" s="42" t="s">
        <v>59</v>
      </c>
      <c r="B324" s="42">
        <v>0</v>
      </c>
      <c r="C324" s="42">
        <v>0</v>
      </c>
      <c r="D324" s="42">
        <v>0</v>
      </c>
      <c r="E324" s="42">
        <v>0</v>
      </c>
      <c r="F324" s="42">
        <f>C324+D324+E324</f>
        <v>0</v>
      </c>
      <c r="G324" s="42">
        <v>0</v>
      </c>
      <c r="H324" s="42">
        <v>0</v>
      </c>
      <c r="I324" s="42">
        <v>0</v>
      </c>
      <c r="J324" s="42">
        <f>G324-H324-I324</f>
        <v>0</v>
      </c>
      <c r="K324" s="42">
        <f>F324+J324</f>
        <v>0</v>
      </c>
      <c r="L324" s="81">
        <v>0</v>
      </c>
      <c r="M324" s="81" t="s">
        <v>82</v>
      </c>
      <c r="N324" s="82">
        <f t="shared" si="28"/>
        <v>0</v>
      </c>
      <c r="O324" s="82">
        <v>0</v>
      </c>
      <c r="P324" s="82">
        <v>0</v>
      </c>
    </row>
    <row r="325" spans="1:16" ht="24">
      <c r="A325" s="42" t="s">
        <v>60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1"/>
      <c r="M325" s="81"/>
      <c r="N325" s="82"/>
      <c r="O325" s="82"/>
      <c r="P325" s="82"/>
    </row>
    <row r="326" spans="1:16" ht="24">
      <c r="A326" s="42" t="s">
        <v>61</v>
      </c>
      <c r="B326" s="42">
        <v>0</v>
      </c>
      <c r="C326" s="42">
        <v>0</v>
      </c>
      <c r="D326" s="42">
        <v>0</v>
      </c>
      <c r="E326" s="42">
        <v>0</v>
      </c>
      <c r="F326" s="42">
        <f>C326+D326+E326</f>
        <v>0</v>
      </c>
      <c r="G326" s="42">
        <v>0</v>
      </c>
      <c r="H326" s="42">
        <v>0</v>
      </c>
      <c r="I326" s="42">
        <v>0</v>
      </c>
      <c r="J326" s="42">
        <f>G326-H326-I326</f>
        <v>0</v>
      </c>
      <c r="K326" s="42">
        <f>F326+J326</f>
        <v>0</v>
      </c>
      <c r="L326" s="81">
        <v>0</v>
      </c>
      <c r="M326" s="81" t="s">
        <v>82</v>
      </c>
      <c r="N326" s="82">
        <f t="shared" si="28"/>
        <v>0</v>
      </c>
      <c r="O326" s="82">
        <v>0</v>
      </c>
      <c r="P326" s="82">
        <v>0</v>
      </c>
    </row>
    <row r="327" spans="1:16" ht="24">
      <c r="A327" s="42" t="s">
        <v>62</v>
      </c>
      <c r="B327" s="42">
        <v>0</v>
      </c>
      <c r="C327" s="42">
        <v>0</v>
      </c>
      <c r="D327" s="42">
        <v>0</v>
      </c>
      <c r="E327" s="42">
        <v>0</v>
      </c>
      <c r="F327" s="42">
        <f>C327+D327+E327</f>
        <v>0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0</v>
      </c>
      <c r="L327" s="81">
        <v>0</v>
      </c>
      <c r="M327" s="81" t="s">
        <v>82</v>
      </c>
      <c r="N327" s="82">
        <f t="shared" si="28"/>
        <v>0</v>
      </c>
      <c r="O327" s="82">
        <v>0</v>
      </c>
      <c r="P327" s="82">
        <v>0</v>
      </c>
    </row>
    <row r="328" spans="1:16" ht="24">
      <c r="A328" s="42" t="s">
        <v>63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1"/>
      <c r="M328" s="81"/>
      <c r="N328" s="82"/>
      <c r="O328" s="82"/>
      <c r="P328" s="82"/>
    </row>
    <row r="329" spans="1:16" ht="24">
      <c r="A329" s="42" t="s">
        <v>64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1"/>
      <c r="M329" s="81"/>
      <c r="N329" s="82"/>
      <c r="O329" s="82"/>
      <c r="P329" s="82"/>
    </row>
    <row r="330" spans="1:16" ht="24">
      <c r="A330" s="42" t="s">
        <v>65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1"/>
      <c r="M330" s="81"/>
      <c r="N330" s="82"/>
      <c r="O330" s="82"/>
      <c r="P330" s="82"/>
    </row>
    <row r="331" spans="1:16" ht="24">
      <c r="A331" s="42" t="s">
        <v>66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1"/>
      <c r="M331" s="81"/>
      <c r="N331" s="82"/>
      <c r="O331" s="82"/>
      <c r="P331" s="82"/>
    </row>
    <row r="332" spans="1:16" ht="24">
      <c r="A332" s="42" t="s">
        <v>67</v>
      </c>
      <c r="B332" s="83"/>
      <c r="C332" s="42"/>
      <c r="D332" s="42"/>
      <c r="E332" s="42"/>
      <c r="F332" s="42"/>
      <c r="G332" s="42"/>
      <c r="H332" s="42"/>
      <c r="I332" s="42"/>
      <c r="J332" s="42"/>
      <c r="K332" s="42"/>
      <c r="L332" s="81"/>
      <c r="M332" s="81"/>
      <c r="N332" s="82"/>
      <c r="O332" s="82"/>
      <c r="P332" s="82"/>
    </row>
    <row r="333" spans="1:16" ht="24">
      <c r="A333" s="42" t="s">
        <v>68</v>
      </c>
      <c r="B333" s="83"/>
      <c r="C333" s="42"/>
      <c r="D333" s="42"/>
      <c r="E333" s="42"/>
      <c r="F333" s="42"/>
      <c r="G333" s="42"/>
      <c r="H333" s="42"/>
      <c r="I333" s="42"/>
      <c r="J333" s="42"/>
      <c r="K333" s="42"/>
      <c r="L333" s="81"/>
      <c r="M333" s="81"/>
      <c r="N333" s="82"/>
      <c r="O333" s="82"/>
      <c r="P333" s="82"/>
    </row>
    <row r="334" spans="1:16" ht="24">
      <c r="A334" s="42" t="s">
        <v>69</v>
      </c>
      <c r="B334" s="83">
        <v>0</v>
      </c>
      <c r="C334" s="42">
        <v>0</v>
      </c>
      <c r="D334" s="42">
        <v>0</v>
      </c>
      <c r="E334" s="42">
        <v>0</v>
      </c>
      <c r="F334" s="42">
        <f>C334+D334+E334</f>
        <v>0</v>
      </c>
      <c r="G334" s="42">
        <v>0</v>
      </c>
      <c r="H334" s="42">
        <v>0</v>
      </c>
      <c r="I334" s="42">
        <v>0</v>
      </c>
      <c r="J334" s="42">
        <f>G334-H334-I334</f>
        <v>0</v>
      </c>
      <c r="K334" s="42">
        <f>F334+J334</f>
        <v>0</v>
      </c>
      <c r="L334" s="81">
        <v>0</v>
      </c>
      <c r="M334" s="81" t="s">
        <v>82</v>
      </c>
      <c r="N334" s="82">
        <f>L334*O334</f>
        <v>0</v>
      </c>
      <c r="O334" s="82">
        <v>0</v>
      </c>
      <c r="P334" s="82">
        <v>0</v>
      </c>
    </row>
    <row r="335" spans="1:16" ht="24">
      <c r="A335" s="42" t="s">
        <v>70</v>
      </c>
      <c r="B335" s="83"/>
      <c r="C335" s="42"/>
      <c r="D335" s="42"/>
      <c r="E335" s="42"/>
      <c r="F335" s="42"/>
      <c r="G335" s="42"/>
      <c r="H335" s="42"/>
      <c r="I335" s="42"/>
      <c r="J335" s="42"/>
      <c r="K335" s="42"/>
      <c r="L335" s="81"/>
      <c r="M335" s="81"/>
      <c r="N335" s="82">
        <f t="shared" ref="N335:N343" si="29">L335*O335</f>
        <v>0</v>
      </c>
      <c r="O335" s="82"/>
      <c r="P335" s="82"/>
    </row>
    <row r="336" spans="1:16" ht="24">
      <c r="A336" s="42" t="s">
        <v>71</v>
      </c>
      <c r="B336" s="83"/>
      <c r="C336" s="42"/>
      <c r="D336" s="42"/>
      <c r="E336" s="42"/>
      <c r="F336" s="42"/>
      <c r="G336" s="42"/>
      <c r="H336" s="42"/>
      <c r="I336" s="42"/>
      <c r="J336" s="42"/>
      <c r="K336" s="42"/>
      <c r="L336" s="81"/>
      <c r="M336" s="81"/>
      <c r="N336" s="82">
        <f t="shared" si="29"/>
        <v>0</v>
      </c>
      <c r="O336" s="82"/>
      <c r="P336" s="82"/>
    </row>
    <row r="337" spans="1:16" ht="24">
      <c r="A337" s="42" t="s">
        <v>72</v>
      </c>
      <c r="B337" s="83"/>
      <c r="C337" s="42"/>
      <c r="D337" s="42"/>
      <c r="E337" s="42"/>
      <c r="F337" s="42"/>
      <c r="G337" s="42"/>
      <c r="H337" s="42"/>
      <c r="I337" s="42"/>
      <c r="J337" s="42"/>
      <c r="K337" s="42"/>
      <c r="L337" s="81"/>
      <c r="M337" s="81"/>
      <c r="N337" s="82">
        <f t="shared" si="29"/>
        <v>0</v>
      </c>
      <c r="O337" s="82"/>
      <c r="P337" s="82"/>
    </row>
    <row r="338" spans="1:16" ht="24">
      <c r="A338" s="42" t="s">
        <v>73</v>
      </c>
      <c r="B338" s="83"/>
      <c r="C338" s="42"/>
      <c r="D338" s="42"/>
      <c r="E338" s="42"/>
      <c r="F338" s="42"/>
      <c r="G338" s="42"/>
      <c r="H338" s="42"/>
      <c r="I338" s="42"/>
      <c r="J338" s="42"/>
      <c r="K338" s="42"/>
      <c r="L338" s="81"/>
      <c r="M338" s="81"/>
      <c r="N338" s="82">
        <f t="shared" si="29"/>
        <v>0</v>
      </c>
      <c r="O338" s="82"/>
      <c r="P338" s="82"/>
    </row>
    <row r="339" spans="1:16" ht="24">
      <c r="A339" s="42" t="s">
        <v>74</v>
      </c>
      <c r="B339" s="83"/>
      <c r="C339" s="42"/>
      <c r="D339" s="42"/>
      <c r="E339" s="42"/>
      <c r="F339" s="42"/>
      <c r="G339" s="42"/>
      <c r="H339" s="42"/>
      <c r="I339" s="42"/>
      <c r="J339" s="42"/>
      <c r="K339" s="42"/>
      <c r="L339" s="81"/>
      <c r="M339" s="81"/>
      <c r="N339" s="82">
        <f t="shared" si="29"/>
        <v>0</v>
      </c>
      <c r="O339" s="82"/>
      <c r="P339" s="82"/>
    </row>
    <row r="340" spans="1:16" ht="24">
      <c r="A340" s="42" t="s">
        <v>75</v>
      </c>
      <c r="B340" s="83"/>
      <c r="C340" s="42"/>
      <c r="D340" s="42"/>
      <c r="E340" s="42"/>
      <c r="F340" s="42"/>
      <c r="G340" s="42"/>
      <c r="H340" s="42"/>
      <c r="I340" s="42"/>
      <c r="J340" s="42"/>
      <c r="K340" s="42"/>
      <c r="L340" s="81"/>
      <c r="M340" s="81"/>
      <c r="N340" s="82">
        <v>0</v>
      </c>
      <c r="O340" s="82"/>
      <c r="P340" s="82"/>
    </row>
    <row r="341" spans="1:16" ht="24">
      <c r="A341" s="42" t="s">
        <v>76</v>
      </c>
      <c r="B341" s="83"/>
      <c r="C341" s="42"/>
      <c r="D341" s="42"/>
      <c r="E341" s="42"/>
      <c r="F341" s="42"/>
      <c r="G341" s="42"/>
      <c r="H341" s="42"/>
      <c r="I341" s="42"/>
      <c r="J341" s="42"/>
      <c r="K341" s="42"/>
      <c r="L341" s="81"/>
      <c r="M341" s="81"/>
      <c r="N341" s="82">
        <v>0</v>
      </c>
      <c r="O341" s="82"/>
      <c r="P341" s="82"/>
    </row>
    <row r="342" spans="1:16" ht="24">
      <c r="A342" s="42" t="s">
        <v>77</v>
      </c>
      <c r="B342" s="83">
        <v>0</v>
      </c>
      <c r="C342" s="42">
        <v>0</v>
      </c>
      <c r="D342" s="42">
        <v>0</v>
      </c>
      <c r="E342" s="42">
        <v>0</v>
      </c>
      <c r="F342" s="42">
        <f>C342+D342+E342</f>
        <v>0</v>
      </c>
      <c r="G342" s="42">
        <v>0</v>
      </c>
      <c r="H342" s="42">
        <v>0</v>
      </c>
      <c r="I342" s="42">
        <v>0</v>
      </c>
      <c r="J342" s="42">
        <f>G342-H342-I342</f>
        <v>0</v>
      </c>
      <c r="K342" s="42">
        <f>F342+J342</f>
        <v>0</v>
      </c>
      <c r="L342" s="81">
        <v>0</v>
      </c>
      <c r="M342" s="81" t="s">
        <v>82</v>
      </c>
      <c r="N342" s="82">
        <f t="shared" si="29"/>
        <v>0</v>
      </c>
      <c r="O342" s="82">
        <v>0</v>
      </c>
      <c r="P342" s="82">
        <v>0</v>
      </c>
    </row>
    <row r="343" spans="1:16" ht="24">
      <c r="A343" s="42" t="s">
        <v>78</v>
      </c>
      <c r="B343" s="83">
        <v>0</v>
      </c>
      <c r="C343" s="42">
        <v>0</v>
      </c>
      <c r="D343" s="42">
        <v>0</v>
      </c>
      <c r="E343" s="42">
        <v>0</v>
      </c>
      <c r="F343" s="42">
        <f>C343+D343+E343</f>
        <v>0</v>
      </c>
      <c r="G343" s="42">
        <v>0</v>
      </c>
      <c r="H343" s="42">
        <v>0</v>
      </c>
      <c r="I343" s="42">
        <v>0</v>
      </c>
      <c r="J343" s="42">
        <f>G343-H343-I343</f>
        <v>0</v>
      </c>
      <c r="K343" s="42">
        <f>F343+J343</f>
        <v>0</v>
      </c>
      <c r="L343" s="81">
        <v>0</v>
      </c>
      <c r="M343" s="81" t="s">
        <v>82</v>
      </c>
      <c r="N343" s="82">
        <f t="shared" si="29"/>
        <v>0</v>
      </c>
      <c r="O343" s="82">
        <v>0</v>
      </c>
      <c r="P343" s="82">
        <v>0</v>
      </c>
    </row>
    <row r="344" spans="1:16" ht="24">
      <c r="A344" s="84" t="s">
        <v>23</v>
      </c>
      <c r="B344" s="85">
        <f>SUM(B319:B343)</f>
        <v>0</v>
      </c>
      <c r="C344" s="85">
        <f>SUM(C319:C343)</f>
        <v>0</v>
      </c>
      <c r="D344" s="85">
        <f>SUM(D319:D343)</f>
        <v>0</v>
      </c>
      <c r="E344" s="85">
        <f>SUM(E319:E343)</f>
        <v>0</v>
      </c>
      <c r="F344" s="86">
        <f>C344+D344+E344</f>
        <v>0</v>
      </c>
      <c r="G344" s="85">
        <f>SUM(G319:G343)</f>
        <v>0</v>
      </c>
      <c r="H344" s="85">
        <f>SUM(H319:H343)</f>
        <v>0</v>
      </c>
      <c r="I344" s="85">
        <f>SUM(I319:I343)</f>
        <v>0</v>
      </c>
      <c r="J344" s="86">
        <f>G344-H344-I344</f>
        <v>0</v>
      </c>
      <c r="K344" s="86">
        <f>F344+J344</f>
        <v>0</v>
      </c>
      <c r="L344" s="85">
        <f>SUM(L319:L343)</f>
        <v>0</v>
      </c>
      <c r="M344" s="81" t="s">
        <v>82</v>
      </c>
      <c r="N344" s="87">
        <f>SUM(N319:N343)</f>
        <v>0</v>
      </c>
      <c r="O344" s="88" t="e">
        <f>N344/L344</f>
        <v>#DIV/0!</v>
      </c>
      <c r="P344" s="87">
        <f>SUM(P319:P343)/10</f>
        <v>0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8" t="s">
        <v>11</v>
      </c>
      <c r="B346" s="209" t="s">
        <v>20</v>
      </c>
      <c r="C346" s="210" t="s">
        <v>40</v>
      </c>
      <c r="D346" s="211"/>
      <c r="E346" s="211"/>
      <c r="F346" s="212"/>
      <c r="G346" s="210" t="s">
        <v>41</v>
      </c>
      <c r="H346" s="211"/>
      <c r="I346" s="211"/>
      <c r="J346" s="212"/>
      <c r="K346" s="213" t="s">
        <v>42</v>
      </c>
      <c r="L346" s="213" t="s">
        <v>43</v>
      </c>
      <c r="M346" s="213" t="s">
        <v>44</v>
      </c>
      <c r="N346" s="213" t="s">
        <v>45</v>
      </c>
      <c r="O346" s="213" t="s">
        <v>46</v>
      </c>
      <c r="P346" s="205" t="s">
        <v>21</v>
      </c>
    </row>
    <row r="347" spans="1:16">
      <c r="A347" s="208"/>
      <c r="B347" s="209"/>
      <c r="C347" s="205" t="s">
        <v>47</v>
      </c>
      <c r="D347" s="205" t="s">
        <v>48</v>
      </c>
      <c r="E347" s="205" t="s">
        <v>49</v>
      </c>
      <c r="F347" s="205" t="s">
        <v>50</v>
      </c>
      <c r="G347" s="205" t="s">
        <v>51</v>
      </c>
      <c r="H347" s="205" t="s">
        <v>52</v>
      </c>
      <c r="I347" s="205" t="s">
        <v>49</v>
      </c>
      <c r="J347" s="205" t="s">
        <v>53</v>
      </c>
      <c r="K347" s="214"/>
      <c r="L347" s="214"/>
      <c r="M347" s="214"/>
      <c r="N347" s="214"/>
      <c r="O347" s="214"/>
      <c r="P347" s="206"/>
    </row>
    <row r="348" spans="1:16">
      <c r="A348" s="208"/>
      <c r="B348" s="209"/>
      <c r="C348" s="206"/>
      <c r="D348" s="206"/>
      <c r="E348" s="206"/>
      <c r="F348" s="206"/>
      <c r="G348" s="206"/>
      <c r="H348" s="206"/>
      <c r="I348" s="206"/>
      <c r="J348" s="206"/>
      <c r="K348" s="214"/>
      <c r="L348" s="214"/>
      <c r="M348" s="214"/>
      <c r="N348" s="214"/>
      <c r="O348" s="214"/>
      <c r="P348" s="206"/>
    </row>
    <row r="349" spans="1:16">
      <c r="A349" s="208"/>
      <c r="B349" s="209"/>
      <c r="C349" s="207"/>
      <c r="D349" s="207"/>
      <c r="E349" s="207"/>
      <c r="F349" s="207"/>
      <c r="G349" s="207"/>
      <c r="H349" s="207"/>
      <c r="I349" s="207"/>
      <c r="J349" s="207"/>
      <c r="K349" s="215"/>
      <c r="L349" s="215"/>
      <c r="M349" s="215"/>
      <c r="N349" s="215"/>
      <c r="O349" s="215"/>
      <c r="P349" s="207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1"/>
      <c r="M350" s="81"/>
      <c r="N350" s="81"/>
      <c r="O350" s="81"/>
      <c r="P350" s="81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81"/>
      <c r="M351" s="81"/>
      <c r="N351" s="81"/>
      <c r="O351" s="81"/>
      <c r="P351" s="81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81"/>
      <c r="M352" s="81"/>
      <c r="N352" s="81"/>
      <c r="O352" s="81"/>
      <c r="P352" s="81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81"/>
      <c r="M353" s="81"/>
      <c r="N353" s="81"/>
      <c r="O353" s="81"/>
      <c r="P353" s="81"/>
    </row>
    <row r="354" spans="1:16" ht="24">
      <c r="A354" s="42" t="s">
        <v>58</v>
      </c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81"/>
      <c r="M354" s="81"/>
      <c r="N354" s="81"/>
      <c r="O354" s="81"/>
      <c r="P354" s="81"/>
    </row>
    <row r="355" spans="1:16" ht="24">
      <c r="A355" s="42" t="s">
        <v>59</v>
      </c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81"/>
      <c r="M355" s="81"/>
      <c r="N355" s="81"/>
      <c r="O355" s="81"/>
      <c r="P355" s="81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81"/>
      <c r="M356" s="81"/>
      <c r="N356" s="81"/>
      <c r="O356" s="81"/>
      <c r="P356" s="81"/>
    </row>
    <row r="357" spans="1:16" ht="24">
      <c r="A357" s="42" t="s">
        <v>61</v>
      </c>
      <c r="B357" s="42">
        <v>2</v>
      </c>
      <c r="C357" s="42">
        <v>12</v>
      </c>
      <c r="D357" s="42">
        <v>0</v>
      </c>
      <c r="E357" s="42">
        <v>0</v>
      </c>
      <c r="F357" s="42">
        <f>C357+D357+E357</f>
        <v>12</v>
      </c>
      <c r="G357" s="42">
        <v>0</v>
      </c>
      <c r="H357" s="42">
        <v>0</v>
      </c>
      <c r="I357" s="42">
        <v>0</v>
      </c>
      <c r="J357" s="42">
        <f>G357-H357-I357</f>
        <v>0</v>
      </c>
      <c r="K357" s="42">
        <f>F357+J357</f>
        <v>12</v>
      </c>
      <c r="L357" s="81">
        <v>0</v>
      </c>
      <c r="M357" s="81"/>
      <c r="N357" s="81">
        <v>0</v>
      </c>
      <c r="O357" s="81"/>
      <c r="P357" s="81">
        <v>0</v>
      </c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1"/>
      <c r="M358" s="81"/>
      <c r="N358" s="81"/>
      <c r="O358" s="81"/>
      <c r="P358" s="81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1"/>
      <c r="M359" s="81"/>
      <c r="N359" s="81"/>
      <c r="O359" s="81"/>
      <c r="P359" s="81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1"/>
      <c r="M360" s="81"/>
      <c r="N360" s="81"/>
      <c r="O360" s="81"/>
      <c r="P360" s="81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1"/>
      <c r="M361" s="81"/>
      <c r="N361" s="81"/>
      <c r="O361" s="81"/>
      <c r="P361" s="81"/>
    </row>
    <row r="362" spans="1:16" ht="24">
      <c r="A362" s="42" t="s">
        <v>66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1"/>
      <c r="M362" s="81"/>
      <c r="N362" s="81"/>
      <c r="O362" s="81"/>
      <c r="P362" s="81"/>
    </row>
    <row r="363" spans="1:16" ht="24">
      <c r="A363" s="42" t="s">
        <v>67</v>
      </c>
      <c r="B363" s="83"/>
      <c r="C363" s="83"/>
      <c r="D363" s="83"/>
      <c r="E363" s="83"/>
      <c r="F363" s="42"/>
      <c r="G363" s="83"/>
      <c r="H363" s="83"/>
      <c r="I363" s="83"/>
      <c r="J363" s="42"/>
      <c r="K363" s="42"/>
      <c r="L363" s="81"/>
      <c r="M363" s="81"/>
      <c r="N363" s="81"/>
      <c r="O363" s="81"/>
      <c r="P363" s="100"/>
    </row>
    <row r="364" spans="1:16" ht="24">
      <c r="A364" s="42" t="s">
        <v>68</v>
      </c>
      <c r="B364" s="83"/>
      <c r="C364" s="83"/>
      <c r="D364" s="83"/>
      <c r="E364" s="83"/>
      <c r="F364" s="42"/>
      <c r="G364" s="83"/>
      <c r="H364" s="83"/>
      <c r="I364" s="83"/>
      <c r="J364" s="42"/>
      <c r="K364" s="42"/>
      <c r="L364" s="81"/>
      <c r="M364" s="81"/>
      <c r="N364" s="81"/>
      <c r="O364" s="81"/>
      <c r="P364" s="100"/>
    </row>
    <row r="365" spans="1:16" ht="24">
      <c r="A365" s="42" t="s">
        <v>69</v>
      </c>
      <c r="B365" s="83"/>
      <c r="C365" s="83"/>
      <c r="D365" s="83"/>
      <c r="E365" s="83"/>
      <c r="F365" s="42"/>
      <c r="G365" s="83"/>
      <c r="H365" s="83"/>
      <c r="I365" s="83"/>
      <c r="J365" s="42"/>
      <c r="K365" s="42"/>
      <c r="L365" s="81"/>
      <c r="M365" s="81"/>
      <c r="N365" s="81"/>
      <c r="O365" s="81"/>
      <c r="P365" s="100"/>
    </row>
    <row r="366" spans="1:16" ht="24">
      <c r="A366" s="42" t="s">
        <v>70</v>
      </c>
      <c r="B366" s="83"/>
      <c r="C366" s="83"/>
      <c r="D366" s="83"/>
      <c r="E366" s="83"/>
      <c r="F366" s="42"/>
      <c r="G366" s="83"/>
      <c r="H366" s="83"/>
      <c r="I366" s="83"/>
      <c r="J366" s="42"/>
      <c r="K366" s="42"/>
      <c r="L366" s="81"/>
      <c r="M366" s="81"/>
      <c r="N366" s="81"/>
      <c r="O366" s="81"/>
      <c r="P366" s="100"/>
    </row>
    <row r="367" spans="1:16" ht="24">
      <c r="A367" s="42" t="s">
        <v>71</v>
      </c>
      <c r="B367" s="83"/>
      <c r="C367" s="83"/>
      <c r="D367" s="83"/>
      <c r="E367" s="83"/>
      <c r="F367" s="42"/>
      <c r="G367" s="83"/>
      <c r="H367" s="83"/>
      <c r="I367" s="83"/>
      <c r="J367" s="42"/>
      <c r="K367" s="42"/>
      <c r="L367" s="81"/>
      <c r="M367" s="81"/>
      <c r="N367" s="81"/>
      <c r="O367" s="81"/>
      <c r="P367" s="100"/>
    </row>
    <row r="368" spans="1:16" ht="24">
      <c r="A368" s="42" t="s">
        <v>72</v>
      </c>
      <c r="B368" s="83"/>
      <c r="C368" s="83"/>
      <c r="D368" s="83"/>
      <c r="E368" s="83"/>
      <c r="F368" s="42"/>
      <c r="G368" s="83"/>
      <c r="H368" s="83"/>
      <c r="I368" s="83"/>
      <c r="J368" s="42"/>
      <c r="K368" s="42"/>
      <c r="L368" s="81"/>
      <c r="M368" s="81"/>
      <c r="N368" s="81"/>
      <c r="O368" s="81"/>
      <c r="P368" s="100"/>
    </row>
    <row r="369" spans="1:16" ht="24">
      <c r="A369" s="42" t="s">
        <v>73</v>
      </c>
      <c r="B369" s="83"/>
      <c r="C369" s="83"/>
      <c r="D369" s="83"/>
      <c r="E369" s="83"/>
      <c r="F369" s="42"/>
      <c r="G369" s="83"/>
      <c r="H369" s="83"/>
      <c r="I369" s="83"/>
      <c r="J369" s="42"/>
      <c r="K369" s="42"/>
      <c r="L369" s="81"/>
      <c r="M369" s="81"/>
      <c r="N369" s="81"/>
      <c r="O369" s="81"/>
      <c r="P369" s="100"/>
    </row>
    <row r="370" spans="1:16" ht="24">
      <c r="A370" s="42" t="s">
        <v>74</v>
      </c>
      <c r="B370" s="83"/>
      <c r="C370" s="83"/>
      <c r="D370" s="83"/>
      <c r="E370" s="83"/>
      <c r="F370" s="42"/>
      <c r="G370" s="83"/>
      <c r="H370" s="83"/>
      <c r="I370" s="83"/>
      <c r="J370" s="42"/>
      <c r="K370" s="42"/>
      <c r="L370" s="81"/>
      <c r="M370" s="81"/>
      <c r="N370" s="81"/>
      <c r="O370" s="81"/>
      <c r="P370" s="100"/>
    </row>
    <row r="371" spans="1:16" ht="24">
      <c r="A371" s="42" t="s">
        <v>75</v>
      </c>
      <c r="B371" s="83"/>
      <c r="C371" s="83"/>
      <c r="D371" s="83"/>
      <c r="E371" s="83"/>
      <c r="F371" s="42"/>
      <c r="G371" s="83"/>
      <c r="H371" s="83"/>
      <c r="I371" s="83"/>
      <c r="J371" s="42"/>
      <c r="K371" s="42"/>
      <c r="L371" s="81"/>
      <c r="M371" s="81"/>
      <c r="N371" s="81"/>
      <c r="O371" s="81"/>
      <c r="P371" s="100"/>
    </row>
    <row r="372" spans="1:16" ht="24">
      <c r="A372" s="42" t="s">
        <v>76</v>
      </c>
      <c r="B372" s="83"/>
      <c r="C372" s="83"/>
      <c r="D372" s="83"/>
      <c r="E372" s="83"/>
      <c r="F372" s="42"/>
      <c r="G372" s="83"/>
      <c r="H372" s="83"/>
      <c r="I372" s="83"/>
      <c r="J372" s="42"/>
      <c r="K372" s="42"/>
      <c r="L372" s="81"/>
      <c r="M372" s="81"/>
      <c r="N372" s="81"/>
      <c r="O372" s="81"/>
      <c r="P372" s="100"/>
    </row>
    <row r="373" spans="1:16" ht="24">
      <c r="A373" s="42" t="s">
        <v>77</v>
      </c>
      <c r="B373" s="83"/>
      <c r="C373" s="83"/>
      <c r="D373" s="83"/>
      <c r="E373" s="83"/>
      <c r="F373" s="42"/>
      <c r="G373" s="83"/>
      <c r="H373" s="83"/>
      <c r="I373" s="83"/>
      <c r="J373" s="42"/>
      <c r="K373" s="42"/>
      <c r="L373" s="81"/>
      <c r="M373" s="81"/>
      <c r="N373" s="81"/>
      <c r="O373" s="81"/>
      <c r="P373" s="100"/>
    </row>
    <row r="374" spans="1:16" ht="24">
      <c r="A374" s="42" t="s">
        <v>78</v>
      </c>
      <c r="B374" s="83"/>
      <c r="C374" s="83"/>
      <c r="D374" s="83"/>
      <c r="E374" s="83"/>
      <c r="F374" s="42"/>
      <c r="G374" s="83"/>
      <c r="H374" s="83"/>
      <c r="I374" s="83"/>
      <c r="J374" s="42"/>
      <c r="K374" s="42"/>
      <c r="L374" s="81"/>
      <c r="M374" s="81"/>
      <c r="N374" s="81"/>
      <c r="O374" s="81"/>
      <c r="P374" s="100"/>
    </row>
    <row r="375" spans="1:16" ht="24">
      <c r="A375" s="84" t="s">
        <v>23</v>
      </c>
      <c r="B375" s="85">
        <f>SUM(B357:B374)</f>
        <v>2</v>
      </c>
      <c r="C375" s="85">
        <f>SUM(C357:C374)</f>
        <v>12</v>
      </c>
      <c r="D375" s="85">
        <f>SUM(D357:D374)</f>
        <v>0</v>
      </c>
      <c r="E375" s="85">
        <f>SUM(E357:E374)</f>
        <v>0</v>
      </c>
      <c r="F375" s="42">
        <f>C375+D375+E375</f>
        <v>12</v>
      </c>
      <c r="G375" s="85">
        <f>SUM(G357:G374)</f>
        <v>0</v>
      </c>
      <c r="H375" s="85">
        <f>SUM(H357:H374)</f>
        <v>0</v>
      </c>
      <c r="I375" s="85">
        <f>SUM(I357:I374)</f>
        <v>0</v>
      </c>
      <c r="J375" s="42">
        <f>G375-H375-I375</f>
        <v>0</v>
      </c>
      <c r="K375" s="42">
        <f>F375+J375</f>
        <v>12</v>
      </c>
      <c r="L375" s="81">
        <f>SUM(L357:L374)</f>
        <v>0</v>
      </c>
      <c r="M375" s="81"/>
      <c r="N375" s="81">
        <f>SUM(N357:N374)</f>
        <v>0</v>
      </c>
      <c r="O375" s="81">
        <v>0</v>
      </c>
      <c r="P375" s="85">
        <f>SUM(P357:P374)</f>
        <v>0</v>
      </c>
    </row>
    <row r="376" spans="1:16" ht="17.2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</row>
    <row r="377" spans="1:16" ht="24">
      <c r="A377" s="208" t="s">
        <v>12</v>
      </c>
      <c r="B377" s="209" t="s">
        <v>20</v>
      </c>
      <c r="C377" s="210" t="s">
        <v>40</v>
      </c>
      <c r="D377" s="211"/>
      <c r="E377" s="211"/>
      <c r="F377" s="212"/>
      <c r="G377" s="210" t="s">
        <v>41</v>
      </c>
      <c r="H377" s="211"/>
      <c r="I377" s="211"/>
      <c r="J377" s="212"/>
      <c r="K377" s="213" t="s">
        <v>42</v>
      </c>
      <c r="L377" s="213" t="s">
        <v>43</v>
      </c>
      <c r="M377" s="213" t="s">
        <v>44</v>
      </c>
      <c r="N377" s="213" t="s">
        <v>45</v>
      </c>
      <c r="O377" s="213" t="s">
        <v>46</v>
      </c>
      <c r="P377" s="205" t="s">
        <v>21</v>
      </c>
    </row>
    <row r="378" spans="1:16">
      <c r="A378" s="208"/>
      <c r="B378" s="209"/>
      <c r="C378" s="205" t="s">
        <v>47</v>
      </c>
      <c r="D378" s="205" t="s">
        <v>48</v>
      </c>
      <c r="E378" s="205" t="s">
        <v>49</v>
      </c>
      <c r="F378" s="205" t="s">
        <v>50</v>
      </c>
      <c r="G378" s="205" t="s">
        <v>51</v>
      </c>
      <c r="H378" s="205" t="s">
        <v>52</v>
      </c>
      <c r="I378" s="205" t="s">
        <v>49</v>
      </c>
      <c r="J378" s="205" t="s">
        <v>53</v>
      </c>
      <c r="K378" s="214"/>
      <c r="L378" s="214"/>
      <c r="M378" s="214"/>
      <c r="N378" s="214"/>
      <c r="O378" s="214"/>
      <c r="P378" s="206"/>
    </row>
    <row r="379" spans="1:16">
      <c r="A379" s="208"/>
      <c r="B379" s="209"/>
      <c r="C379" s="206"/>
      <c r="D379" s="206"/>
      <c r="E379" s="206"/>
      <c r="F379" s="206"/>
      <c r="G379" s="206"/>
      <c r="H379" s="206"/>
      <c r="I379" s="206"/>
      <c r="J379" s="206"/>
      <c r="K379" s="214"/>
      <c r="L379" s="214"/>
      <c r="M379" s="214"/>
      <c r="N379" s="214"/>
      <c r="O379" s="214"/>
      <c r="P379" s="206"/>
    </row>
    <row r="380" spans="1:16">
      <c r="A380" s="208"/>
      <c r="B380" s="209"/>
      <c r="C380" s="207"/>
      <c r="D380" s="207"/>
      <c r="E380" s="207"/>
      <c r="F380" s="207"/>
      <c r="G380" s="207"/>
      <c r="H380" s="207"/>
      <c r="I380" s="207"/>
      <c r="J380" s="207"/>
      <c r="K380" s="215"/>
      <c r="L380" s="215"/>
      <c r="M380" s="215"/>
      <c r="N380" s="215"/>
      <c r="O380" s="215"/>
      <c r="P380" s="207"/>
    </row>
    <row r="381" spans="1:16" ht="24">
      <c r="A381" s="42" t="s">
        <v>54</v>
      </c>
      <c r="B381" s="42">
        <v>3</v>
      </c>
      <c r="C381" s="42">
        <v>2</v>
      </c>
      <c r="D381" s="42">
        <v>0</v>
      </c>
      <c r="E381" s="42">
        <v>0</v>
      </c>
      <c r="F381" s="42">
        <f>C381+D381+E381</f>
        <v>2</v>
      </c>
      <c r="G381" s="42">
        <v>20</v>
      </c>
      <c r="H381" s="42">
        <v>0</v>
      </c>
      <c r="I381" s="42">
        <v>0</v>
      </c>
      <c r="J381" s="42">
        <f>G381-H381-I381</f>
        <v>20</v>
      </c>
      <c r="K381" s="42">
        <f>F381+J381</f>
        <v>22</v>
      </c>
      <c r="L381" s="154">
        <v>0</v>
      </c>
      <c r="M381" s="154"/>
      <c r="N381" s="154">
        <f>L381*O381</f>
        <v>0</v>
      </c>
      <c r="O381" s="154">
        <v>0</v>
      </c>
      <c r="P381" s="154">
        <v>0</v>
      </c>
    </row>
    <row r="382" spans="1:16" ht="24">
      <c r="A382" s="42" t="s">
        <v>55</v>
      </c>
      <c r="B382" s="42">
        <v>3</v>
      </c>
      <c r="C382" s="42">
        <v>2</v>
      </c>
      <c r="D382" s="42">
        <v>0</v>
      </c>
      <c r="E382" s="42">
        <v>0</v>
      </c>
      <c r="F382" s="42">
        <f>C382+D382+E382</f>
        <v>2</v>
      </c>
      <c r="G382" s="42">
        <v>10</v>
      </c>
      <c r="H382" s="42">
        <v>0</v>
      </c>
      <c r="I382" s="42">
        <v>0</v>
      </c>
      <c r="J382" s="42">
        <f>G382-H382-I382</f>
        <v>10</v>
      </c>
      <c r="K382" s="42">
        <f>F382+J382</f>
        <v>12</v>
      </c>
      <c r="L382" s="154">
        <v>0</v>
      </c>
      <c r="M382" s="154"/>
      <c r="N382" s="154">
        <f t="shared" ref="N382:N391" si="30">L382*O382</f>
        <v>0</v>
      </c>
      <c r="O382" s="154">
        <v>0</v>
      </c>
      <c r="P382" s="154">
        <v>0</v>
      </c>
    </row>
    <row r="383" spans="1:16" ht="24">
      <c r="A383" s="42" t="s">
        <v>56</v>
      </c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154"/>
      <c r="M383" s="154"/>
      <c r="N383" s="154">
        <f t="shared" si="30"/>
        <v>0</v>
      </c>
      <c r="O383" s="154"/>
      <c r="P383" s="154"/>
    </row>
    <row r="384" spans="1:16" ht="24">
      <c r="A384" s="42" t="s">
        <v>57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154"/>
      <c r="M384" s="154"/>
      <c r="N384" s="154">
        <f t="shared" si="30"/>
        <v>0</v>
      </c>
      <c r="O384" s="154"/>
      <c r="P384" s="154"/>
    </row>
    <row r="385" spans="1:16" ht="24">
      <c r="A385" s="42" t="s">
        <v>58</v>
      </c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154"/>
      <c r="M385" s="154"/>
      <c r="N385" s="154">
        <f t="shared" si="30"/>
        <v>0</v>
      </c>
      <c r="O385" s="154"/>
      <c r="P385" s="154"/>
    </row>
    <row r="386" spans="1:16" ht="24">
      <c r="A386" s="42" t="s">
        <v>59</v>
      </c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154"/>
      <c r="M386" s="154"/>
      <c r="N386" s="154">
        <f t="shared" si="30"/>
        <v>0</v>
      </c>
      <c r="O386" s="154"/>
      <c r="P386" s="154"/>
    </row>
    <row r="387" spans="1:16" ht="24">
      <c r="A387" s="42" t="s">
        <v>60</v>
      </c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154"/>
      <c r="M387" s="154"/>
      <c r="N387" s="154">
        <f t="shared" si="30"/>
        <v>0</v>
      </c>
      <c r="O387" s="154"/>
      <c r="P387" s="154"/>
    </row>
    <row r="388" spans="1:16" ht="24">
      <c r="A388" s="42" t="s">
        <v>61</v>
      </c>
      <c r="B388" s="42">
        <v>27</v>
      </c>
      <c r="C388" s="42">
        <v>70</v>
      </c>
      <c r="D388" s="42">
        <v>0</v>
      </c>
      <c r="E388" s="42">
        <v>0</v>
      </c>
      <c r="F388" s="42">
        <f>C388+D388+E388</f>
        <v>70</v>
      </c>
      <c r="G388" s="42">
        <v>38</v>
      </c>
      <c r="H388" s="42">
        <v>0</v>
      </c>
      <c r="I388" s="42">
        <v>0</v>
      </c>
      <c r="J388" s="42">
        <f>G388-H388-I388</f>
        <v>38</v>
      </c>
      <c r="K388" s="42">
        <f>F388+J388</f>
        <v>108</v>
      </c>
      <c r="L388" s="154">
        <v>0</v>
      </c>
      <c r="M388" s="154"/>
      <c r="N388" s="154">
        <f t="shared" si="30"/>
        <v>0</v>
      </c>
      <c r="O388" s="154">
        <v>0</v>
      </c>
      <c r="P388" s="154">
        <v>0</v>
      </c>
    </row>
    <row r="389" spans="1:16" ht="24">
      <c r="A389" s="42" t="s">
        <v>62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154"/>
      <c r="M389" s="154"/>
      <c r="N389" s="154">
        <f t="shared" si="30"/>
        <v>0</v>
      </c>
      <c r="O389" s="154"/>
      <c r="P389" s="154"/>
    </row>
    <row r="390" spans="1:16" ht="24">
      <c r="A390" s="42" t="s">
        <v>63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154"/>
      <c r="M390" s="154"/>
      <c r="N390" s="154">
        <f t="shared" si="30"/>
        <v>0</v>
      </c>
      <c r="O390" s="154"/>
      <c r="P390" s="154"/>
    </row>
    <row r="391" spans="1:16" ht="24">
      <c r="A391" s="42" t="s">
        <v>64</v>
      </c>
      <c r="B391" s="42">
        <v>6</v>
      </c>
      <c r="C391" s="42">
        <v>20</v>
      </c>
      <c r="D391" s="42">
        <v>0</v>
      </c>
      <c r="E391" s="42">
        <v>0</v>
      </c>
      <c r="F391" s="42">
        <f>C391+D391+E391</f>
        <v>20</v>
      </c>
      <c r="G391" s="42">
        <v>20</v>
      </c>
      <c r="H391" s="42">
        <v>0</v>
      </c>
      <c r="I391" s="42">
        <v>0</v>
      </c>
      <c r="J391" s="42">
        <f>G391-H391-I391</f>
        <v>20</v>
      </c>
      <c r="K391" s="42">
        <f>F391+J391</f>
        <v>40</v>
      </c>
      <c r="L391" s="154">
        <v>0</v>
      </c>
      <c r="M391" s="154"/>
      <c r="N391" s="154">
        <f t="shared" si="30"/>
        <v>0</v>
      </c>
      <c r="O391" s="154">
        <v>0</v>
      </c>
      <c r="P391" s="154">
        <v>0</v>
      </c>
    </row>
    <row r="392" spans="1:16" ht="24">
      <c r="A392" s="42" t="s">
        <v>65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154"/>
      <c r="M392" s="154"/>
      <c r="N392" s="154"/>
      <c r="O392" s="154"/>
      <c r="P392" s="154"/>
    </row>
    <row r="393" spans="1:16" ht="24">
      <c r="A393" s="42" t="s">
        <v>66</v>
      </c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154"/>
      <c r="M393" s="154"/>
      <c r="N393" s="154"/>
      <c r="O393" s="154"/>
      <c r="P393" s="154"/>
    </row>
    <row r="394" spans="1:16" ht="24">
      <c r="A394" s="42" t="s">
        <v>67</v>
      </c>
      <c r="B394" s="83"/>
      <c r="C394" s="83"/>
      <c r="D394" s="42"/>
      <c r="E394" s="42"/>
      <c r="F394" s="42"/>
      <c r="G394" s="42"/>
      <c r="H394" s="42"/>
      <c r="I394" s="42"/>
      <c r="J394" s="42"/>
      <c r="K394" s="42"/>
      <c r="L394" s="154"/>
      <c r="M394" s="154"/>
      <c r="N394" s="154"/>
      <c r="O394" s="154"/>
      <c r="P394" s="154"/>
    </row>
    <row r="395" spans="1:16" ht="24">
      <c r="A395" s="42" t="s">
        <v>68</v>
      </c>
      <c r="B395" s="83"/>
      <c r="C395" s="83"/>
      <c r="D395" s="42"/>
      <c r="E395" s="42"/>
      <c r="F395" s="42"/>
      <c r="G395" s="42"/>
      <c r="H395" s="42"/>
      <c r="I395" s="42"/>
      <c r="J395" s="42"/>
      <c r="K395" s="42"/>
      <c r="L395" s="154"/>
      <c r="M395" s="154"/>
      <c r="N395" s="154"/>
      <c r="O395" s="154"/>
      <c r="P395" s="154"/>
    </row>
    <row r="396" spans="1:16" ht="24">
      <c r="A396" s="42" t="s">
        <v>69</v>
      </c>
      <c r="B396" s="83"/>
      <c r="C396" s="83"/>
      <c r="D396" s="42"/>
      <c r="E396" s="42"/>
      <c r="F396" s="42"/>
      <c r="G396" s="42"/>
      <c r="H396" s="42"/>
      <c r="I396" s="42"/>
      <c r="J396" s="42"/>
      <c r="K396" s="42"/>
      <c r="L396" s="154"/>
      <c r="M396" s="154"/>
      <c r="N396" s="154"/>
      <c r="O396" s="154"/>
      <c r="P396" s="154"/>
    </row>
    <row r="397" spans="1:16" ht="24">
      <c r="A397" s="42" t="s">
        <v>70</v>
      </c>
      <c r="B397" s="83"/>
      <c r="C397" s="83"/>
      <c r="D397" s="42"/>
      <c r="E397" s="42"/>
      <c r="F397" s="42"/>
      <c r="G397" s="42"/>
      <c r="H397" s="42"/>
      <c r="I397" s="42"/>
      <c r="J397" s="42"/>
      <c r="K397" s="42"/>
      <c r="L397" s="154"/>
      <c r="M397" s="154"/>
      <c r="N397" s="154"/>
      <c r="O397" s="154"/>
      <c r="P397" s="154"/>
    </row>
    <row r="398" spans="1:16" ht="24">
      <c r="A398" s="42" t="s">
        <v>71</v>
      </c>
      <c r="B398" s="83"/>
      <c r="C398" s="83"/>
      <c r="D398" s="42"/>
      <c r="E398" s="42"/>
      <c r="F398" s="42"/>
      <c r="G398" s="42"/>
      <c r="H398" s="42"/>
      <c r="I398" s="42"/>
      <c r="J398" s="42"/>
      <c r="K398" s="42"/>
      <c r="L398" s="154"/>
      <c r="M398" s="154"/>
      <c r="N398" s="154"/>
      <c r="O398" s="154"/>
      <c r="P398" s="154"/>
    </row>
    <row r="399" spans="1:16" ht="24">
      <c r="A399" s="42" t="s">
        <v>72</v>
      </c>
      <c r="B399" s="83"/>
      <c r="C399" s="83"/>
      <c r="D399" s="42"/>
      <c r="E399" s="42"/>
      <c r="F399" s="42"/>
      <c r="G399" s="42"/>
      <c r="H399" s="42"/>
      <c r="I399" s="42"/>
      <c r="J399" s="42"/>
      <c r="K399" s="42"/>
      <c r="L399" s="154"/>
      <c r="M399" s="154"/>
      <c r="N399" s="154"/>
      <c r="O399" s="154"/>
      <c r="P399" s="154"/>
    </row>
    <row r="400" spans="1:16" ht="24">
      <c r="A400" s="42" t="s">
        <v>73</v>
      </c>
      <c r="B400" s="83"/>
      <c r="C400" s="83"/>
      <c r="D400" s="42"/>
      <c r="E400" s="42"/>
      <c r="F400" s="42"/>
      <c r="G400" s="42"/>
      <c r="H400" s="42"/>
      <c r="I400" s="42"/>
      <c r="J400" s="42"/>
      <c r="K400" s="42"/>
      <c r="L400" s="154"/>
      <c r="M400" s="154"/>
      <c r="N400" s="154"/>
      <c r="O400" s="154"/>
      <c r="P400" s="154"/>
    </row>
    <row r="401" spans="1:16" ht="24">
      <c r="A401" s="42" t="s">
        <v>74</v>
      </c>
      <c r="B401" s="83">
        <v>1</v>
      </c>
      <c r="C401" s="83">
        <v>5</v>
      </c>
      <c r="D401" s="42">
        <v>0</v>
      </c>
      <c r="E401" s="42">
        <v>0</v>
      </c>
      <c r="F401" s="42">
        <f>C401+D401+E401</f>
        <v>5</v>
      </c>
      <c r="G401" s="42">
        <v>0</v>
      </c>
      <c r="H401" s="42">
        <v>0</v>
      </c>
      <c r="I401" s="42">
        <v>0</v>
      </c>
      <c r="J401" s="42">
        <f>G401-H401-I401</f>
        <v>0</v>
      </c>
      <c r="K401" s="42">
        <f>F401+J401</f>
        <v>5</v>
      </c>
      <c r="L401" s="154">
        <v>0</v>
      </c>
      <c r="M401" s="154"/>
      <c r="N401" s="154">
        <v>0</v>
      </c>
      <c r="O401" s="154">
        <v>0</v>
      </c>
      <c r="P401" s="154">
        <v>0</v>
      </c>
    </row>
    <row r="402" spans="1:16" ht="24">
      <c r="A402" s="42" t="s">
        <v>75</v>
      </c>
      <c r="B402" s="83"/>
      <c r="C402" s="83"/>
      <c r="D402" s="42"/>
      <c r="E402" s="42"/>
      <c r="F402" s="42"/>
      <c r="G402" s="42"/>
      <c r="H402" s="42"/>
      <c r="I402" s="42"/>
      <c r="J402" s="42"/>
      <c r="K402" s="42"/>
      <c r="L402" s="154"/>
      <c r="M402" s="154"/>
      <c r="N402" s="154"/>
      <c r="O402" s="154"/>
      <c r="P402" s="154"/>
    </row>
    <row r="403" spans="1:16" ht="24">
      <c r="A403" s="42" t="s">
        <v>76</v>
      </c>
      <c r="B403" s="83"/>
      <c r="C403" s="83"/>
      <c r="D403" s="42"/>
      <c r="E403" s="42"/>
      <c r="F403" s="42"/>
      <c r="G403" s="42"/>
      <c r="H403" s="42"/>
      <c r="I403" s="42"/>
      <c r="J403" s="42"/>
      <c r="K403" s="42"/>
      <c r="L403" s="154"/>
      <c r="M403" s="154"/>
      <c r="N403" s="154"/>
      <c r="O403" s="154"/>
      <c r="P403" s="154"/>
    </row>
    <row r="404" spans="1:16" ht="24">
      <c r="A404" s="42" t="s">
        <v>77</v>
      </c>
      <c r="B404" s="83">
        <v>1</v>
      </c>
      <c r="C404" s="83">
        <v>1</v>
      </c>
      <c r="D404" s="42">
        <v>0</v>
      </c>
      <c r="E404" s="42">
        <v>0</v>
      </c>
      <c r="F404" s="42">
        <f>C404+D404+E404</f>
        <v>1</v>
      </c>
      <c r="G404" s="42">
        <v>0</v>
      </c>
      <c r="H404" s="42">
        <v>0</v>
      </c>
      <c r="I404" s="42">
        <v>0</v>
      </c>
      <c r="J404" s="42">
        <f>G404-H404-I404</f>
        <v>0</v>
      </c>
      <c r="K404" s="42">
        <f>F404+J404</f>
        <v>1</v>
      </c>
      <c r="L404" s="154">
        <v>0</v>
      </c>
      <c r="M404" s="154"/>
      <c r="N404" s="154">
        <v>0</v>
      </c>
      <c r="O404" s="154">
        <v>0</v>
      </c>
      <c r="P404" s="154">
        <v>0</v>
      </c>
    </row>
    <row r="405" spans="1:16" ht="24">
      <c r="A405" s="42" t="s">
        <v>78</v>
      </c>
      <c r="B405" s="83"/>
      <c r="C405" s="83"/>
      <c r="D405" s="42"/>
      <c r="E405" s="42"/>
      <c r="F405" s="42"/>
      <c r="G405" s="42"/>
      <c r="H405" s="42"/>
      <c r="I405" s="42"/>
      <c r="J405" s="42"/>
      <c r="K405" s="42"/>
      <c r="L405" s="154"/>
      <c r="M405" s="154"/>
      <c r="N405" s="154"/>
      <c r="O405" s="154"/>
      <c r="P405" s="154"/>
    </row>
    <row r="406" spans="1:16" ht="24">
      <c r="A406" s="84" t="s">
        <v>23</v>
      </c>
      <c r="B406" s="85">
        <f>SUM(B381:B405)</f>
        <v>41</v>
      </c>
      <c r="C406" s="85">
        <f>SUM(C381:C405)</f>
        <v>100</v>
      </c>
      <c r="D406" s="85">
        <f>SUM(D381:D405)</f>
        <v>0</v>
      </c>
      <c r="E406" s="85">
        <f>SUM(E381:E405)</f>
        <v>0</v>
      </c>
      <c r="F406" s="86">
        <f>C406+D406+E406</f>
        <v>100</v>
      </c>
      <c r="G406" s="85">
        <f>SUM(G381:G405)</f>
        <v>88</v>
      </c>
      <c r="H406" s="85">
        <f>SUM(H381:H405)</f>
        <v>0</v>
      </c>
      <c r="I406" s="85">
        <f>SUM(I381:I405)</f>
        <v>0</v>
      </c>
      <c r="J406" s="86">
        <f>G406-H406-I406</f>
        <v>88</v>
      </c>
      <c r="K406" s="86">
        <f>F406+J406</f>
        <v>188</v>
      </c>
      <c r="L406" s="153">
        <f>SUM(L381:L405)</f>
        <v>0</v>
      </c>
      <c r="M406" s="153"/>
      <c r="N406" s="153">
        <f>SUM(N381:N405)</f>
        <v>0</v>
      </c>
      <c r="O406" s="155" t="e">
        <f>N406/L406</f>
        <v>#DIV/0!</v>
      </c>
      <c r="P406" s="153">
        <f>SUM(P381:P405)/2</f>
        <v>0</v>
      </c>
    </row>
    <row r="407" spans="1:16" ht="17.2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</row>
    <row r="408" spans="1:16" ht="24">
      <c r="A408" s="208" t="s">
        <v>13</v>
      </c>
      <c r="B408" s="209" t="s">
        <v>20</v>
      </c>
      <c r="C408" s="210" t="s">
        <v>40</v>
      </c>
      <c r="D408" s="211"/>
      <c r="E408" s="211"/>
      <c r="F408" s="212"/>
      <c r="G408" s="210" t="s">
        <v>41</v>
      </c>
      <c r="H408" s="211"/>
      <c r="I408" s="211"/>
      <c r="J408" s="212"/>
      <c r="K408" s="213" t="s">
        <v>42</v>
      </c>
      <c r="L408" s="213" t="s">
        <v>43</v>
      </c>
      <c r="M408" s="213" t="s">
        <v>44</v>
      </c>
      <c r="N408" s="213" t="s">
        <v>45</v>
      </c>
      <c r="O408" s="213" t="s">
        <v>46</v>
      </c>
      <c r="P408" s="205" t="s">
        <v>21</v>
      </c>
    </row>
    <row r="409" spans="1:16">
      <c r="A409" s="208"/>
      <c r="B409" s="209"/>
      <c r="C409" s="205" t="s">
        <v>47</v>
      </c>
      <c r="D409" s="205" t="s">
        <v>48</v>
      </c>
      <c r="E409" s="205" t="s">
        <v>49</v>
      </c>
      <c r="F409" s="205" t="s">
        <v>50</v>
      </c>
      <c r="G409" s="205" t="s">
        <v>51</v>
      </c>
      <c r="H409" s="205" t="s">
        <v>52</v>
      </c>
      <c r="I409" s="205" t="s">
        <v>49</v>
      </c>
      <c r="J409" s="205" t="s">
        <v>53</v>
      </c>
      <c r="K409" s="214"/>
      <c r="L409" s="214"/>
      <c r="M409" s="214"/>
      <c r="N409" s="214"/>
      <c r="O409" s="214"/>
      <c r="P409" s="206"/>
    </row>
    <row r="410" spans="1:16">
      <c r="A410" s="208"/>
      <c r="B410" s="209"/>
      <c r="C410" s="206"/>
      <c r="D410" s="206"/>
      <c r="E410" s="206"/>
      <c r="F410" s="206"/>
      <c r="G410" s="206"/>
      <c r="H410" s="206"/>
      <c r="I410" s="206"/>
      <c r="J410" s="206"/>
      <c r="K410" s="214"/>
      <c r="L410" s="214"/>
      <c r="M410" s="214"/>
      <c r="N410" s="214"/>
      <c r="O410" s="214"/>
      <c r="P410" s="206"/>
    </row>
    <row r="411" spans="1:16">
      <c r="A411" s="208"/>
      <c r="B411" s="209"/>
      <c r="C411" s="207"/>
      <c r="D411" s="207"/>
      <c r="E411" s="207"/>
      <c r="F411" s="207"/>
      <c r="G411" s="207"/>
      <c r="H411" s="207"/>
      <c r="I411" s="207"/>
      <c r="J411" s="207"/>
      <c r="K411" s="215"/>
      <c r="L411" s="215"/>
      <c r="M411" s="215"/>
      <c r="N411" s="215"/>
      <c r="O411" s="215"/>
      <c r="P411" s="207"/>
    </row>
    <row r="412" spans="1:16" ht="24">
      <c r="A412" s="42" t="s">
        <v>54</v>
      </c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81"/>
      <c r="M412" s="81"/>
      <c r="N412" s="81"/>
      <c r="O412" s="81"/>
      <c r="P412" s="81"/>
    </row>
    <row r="413" spans="1:16" ht="24">
      <c r="A413" s="42" t="s">
        <v>55</v>
      </c>
      <c r="B413" s="42">
        <v>14</v>
      </c>
      <c r="C413" s="42">
        <v>40</v>
      </c>
      <c r="D413" s="42">
        <v>0</v>
      </c>
      <c r="E413" s="42">
        <v>0</v>
      </c>
      <c r="F413" s="42">
        <f>C413+D413+E413</f>
        <v>40</v>
      </c>
      <c r="G413" s="42">
        <v>25</v>
      </c>
      <c r="H413" s="42">
        <v>0</v>
      </c>
      <c r="I413" s="42">
        <v>0</v>
      </c>
      <c r="J413" s="42">
        <f>G413-H413-I413</f>
        <v>25</v>
      </c>
      <c r="K413" s="42">
        <f>F413+J413</f>
        <v>65</v>
      </c>
      <c r="L413" s="81">
        <v>0</v>
      </c>
      <c r="M413" s="81" t="s">
        <v>82</v>
      </c>
      <c r="N413" s="91">
        <f>L413*O413</f>
        <v>0</v>
      </c>
      <c r="O413" s="91">
        <v>0</v>
      </c>
      <c r="P413" s="97">
        <v>0</v>
      </c>
    </row>
    <row r="414" spans="1:16" ht="24">
      <c r="A414" s="42" t="s">
        <v>56</v>
      </c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81"/>
      <c r="M414" s="81"/>
      <c r="N414" s="91"/>
      <c r="O414" s="91"/>
      <c r="P414" s="81"/>
    </row>
    <row r="415" spans="1:16" ht="24">
      <c r="A415" s="42" t="s">
        <v>57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81"/>
      <c r="M415" s="81"/>
      <c r="N415" s="91"/>
      <c r="O415" s="91"/>
      <c r="P415" s="81"/>
    </row>
    <row r="416" spans="1:16" ht="24">
      <c r="A416" s="42" t="s">
        <v>58</v>
      </c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81"/>
      <c r="M416" s="81"/>
      <c r="N416" s="91"/>
      <c r="O416" s="91"/>
      <c r="P416" s="81"/>
    </row>
    <row r="417" spans="1:16" ht="24">
      <c r="A417" s="42" t="s">
        <v>59</v>
      </c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81"/>
      <c r="M417" s="81"/>
      <c r="N417" s="91"/>
      <c r="O417" s="91"/>
      <c r="P417" s="81"/>
    </row>
    <row r="418" spans="1:16" ht="24">
      <c r="A418" s="42" t="s">
        <v>60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81"/>
      <c r="M418" s="81"/>
      <c r="N418" s="91"/>
      <c r="O418" s="91"/>
      <c r="P418" s="81"/>
    </row>
    <row r="419" spans="1:16" ht="24">
      <c r="A419" s="42" t="s">
        <v>61</v>
      </c>
      <c r="B419" s="42">
        <v>12</v>
      </c>
      <c r="C419" s="42">
        <v>41</v>
      </c>
      <c r="D419" s="42">
        <v>0</v>
      </c>
      <c r="E419" s="42">
        <v>0</v>
      </c>
      <c r="F419" s="42">
        <f>C419+D419+E419</f>
        <v>41</v>
      </c>
      <c r="G419" s="42">
        <v>20</v>
      </c>
      <c r="H419" s="42">
        <v>0</v>
      </c>
      <c r="I419" s="42">
        <v>0</v>
      </c>
      <c r="J419" s="42">
        <f>G419-H419-I419</f>
        <v>20</v>
      </c>
      <c r="K419" s="42">
        <f>F419+J419</f>
        <v>61</v>
      </c>
      <c r="L419" s="81">
        <v>0</v>
      </c>
      <c r="M419" s="81" t="s">
        <v>82</v>
      </c>
      <c r="N419" s="91">
        <f t="shared" ref="N419:N436" si="31">L419*O419</f>
        <v>0</v>
      </c>
      <c r="O419" s="91">
        <v>0</v>
      </c>
      <c r="P419" s="97">
        <v>0</v>
      </c>
    </row>
    <row r="420" spans="1:16" ht="24">
      <c r="A420" s="42" t="s">
        <v>62</v>
      </c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81"/>
      <c r="M420" s="81"/>
      <c r="N420" s="91"/>
      <c r="O420" s="91"/>
      <c r="P420" s="81"/>
    </row>
    <row r="421" spans="1:16" ht="24">
      <c r="A421" s="42" t="s">
        <v>63</v>
      </c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81"/>
      <c r="M421" s="81"/>
      <c r="N421" s="91"/>
      <c r="O421" s="91"/>
      <c r="P421" s="81"/>
    </row>
    <row r="422" spans="1:16" ht="24">
      <c r="A422" s="42" t="s">
        <v>64</v>
      </c>
      <c r="B422" s="42">
        <v>25</v>
      </c>
      <c r="C422" s="42">
        <v>74</v>
      </c>
      <c r="D422" s="42">
        <v>0</v>
      </c>
      <c r="E422" s="42">
        <v>0</v>
      </c>
      <c r="F422" s="42">
        <f>C422+D422+E422</f>
        <v>74</v>
      </c>
      <c r="G422" s="42">
        <v>50</v>
      </c>
      <c r="H422" s="42">
        <v>0</v>
      </c>
      <c r="I422" s="42">
        <v>0</v>
      </c>
      <c r="J422" s="42">
        <f>G422-H422-I422</f>
        <v>50</v>
      </c>
      <c r="K422" s="42">
        <f>F422+J422</f>
        <v>124</v>
      </c>
      <c r="L422" s="81">
        <v>0</v>
      </c>
      <c r="M422" s="81" t="s">
        <v>82</v>
      </c>
      <c r="N422" s="91">
        <f t="shared" si="31"/>
        <v>0</v>
      </c>
      <c r="O422" s="91">
        <v>0</v>
      </c>
      <c r="P422" s="97">
        <v>0</v>
      </c>
    </row>
    <row r="423" spans="1:16" ht="24">
      <c r="A423" s="42" t="s">
        <v>65</v>
      </c>
      <c r="B423" s="42">
        <v>14</v>
      </c>
      <c r="C423" s="42">
        <v>25</v>
      </c>
      <c r="D423" s="42">
        <v>0</v>
      </c>
      <c r="E423" s="42">
        <v>0</v>
      </c>
      <c r="F423" s="42">
        <f>C423+D423+E423</f>
        <v>25</v>
      </c>
      <c r="G423" s="42">
        <v>24</v>
      </c>
      <c r="H423" s="42">
        <v>0</v>
      </c>
      <c r="I423" s="42">
        <v>0</v>
      </c>
      <c r="J423" s="42">
        <f>G423-H423-I423</f>
        <v>24</v>
      </c>
      <c r="K423" s="42">
        <f>F423+J423</f>
        <v>49</v>
      </c>
      <c r="L423" s="81">
        <v>0</v>
      </c>
      <c r="M423" s="81" t="s">
        <v>82</v>
      </c>
      <c r="N423" s="91">
        <f t="shared" si="31"/>
        <v>0</v>
      </c>
      <c r="O423" s="91">
        <v>0</v>
      </c>
      <c r="P423" s="97">
        <v>0</v>
      </c>
    </row>
    <row r="424" spans="1:16" ht="24">
      <c r="A424" s="42" t="s">
        <v>66</v>
      </c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81"/>
      <c r="M424" s="81"/>
      <c r="N424" s="91"/>
      <c r="O424" s="91"/>
      <c r="P424" s="81"/>
    </row>
    <row r="425" spans="1:16" ht="24">
      <c r="A425" s="42" t="s">
        <v>67</v>
      </c>
      <c r="B425" s="83"/>
      <c r="C425" s="83"/>
      <c r="D425" s="42"/>
      <c r="E425" s="42"/>
      <c r="F425" s="42"/>
      <c r="G425" s="42"/>
      <c r="H425" s="42"/>
      <c r="I425" s="42"/>
      <c r="J425" s="42"/>
      <c r="K425" s="42"/>
      <c r="L425" s="81"/>
      <c r="M425" s="81"/>
      <c r="N425" s="91"/>
      <c r="O425" s="91"/>
      <c r="P425" s="81"/>
    </row>
    <row r="426" spans="1:16" ht="24">
      <c r="A426" s="42" t="s">
        <v>68</v>
      </c>
      <c r="B426" s="83">
        <v>14</v>
      </c>
      <c r="C426" s="83">
        <v>23</v>
      </c>
      <c r="D426" s="42">
        <v>0</v>
      </c>
      <c r="E426" s="42">
        <v>0</v>
      </c>
      <c r="F426" s="42">
        <f>C426+D426+E426</f>
        <v>23</v>
      </c>
      <c r="G426" s="42">
        <v>10</v>
      </c>
      <c r="H426" s="42">
        <v>0</v>
      </c>
      <c r="I426" s="42">
        <v>0</v>
      </c>
      <c r="J426" s="42">
        <f>G426-H426-I426</f>
        <v>10</v>
      </c>
      <c r="K426" s="42">
        <f>F426+J426</f>
        <v>33</v>
      </c>
      <c r="L426" s="81"/>
      <c r="M426" s="81"/>
      <c r="N426" s="91">
        <f t="shared" si="31"/>
        <v>0</v>
      </c>
      <c r="O426" s="91"/>
      <c r="P426" s="81"/>
    </row>
    <row r="427" spans="1:16" ht="24">
      <c r="A427" s="42" t="s">
        <v>69</v>
      </c>
      <c r="B427" s="83"/>
      <c r="C427" s="83"/>
      <c r="D427" s="42"/>
      <c r="E427" s="42"/>
      <c r="F427" s="42"/>
      <c r="G427" s="42"/>
      <c r="H427" s="42"/>
      <c r="I427" s="42"/>
      <c r="J427" s="42"/>
      <c r="K427" s="42"/>
      <c r="L427" s="81"/>
      <c r="M427" s="81"/>
      <c r="N427" s="91"/>
      <c r="O427" s="91"/>
      <c r="P427" s="81"/>
    </row>
    <row r="428" spans="1:16" ht="24">
      <c r="A428" s="42" t="s">
        <v>70</v>
      </c>
      <c r="B428" s="83"/>
      <c r="C428" s="83"/>
      <c r="D428" s="42"/>
      <c r="E428" s="42"/>
      <c r="F428" s="42"/>
      <c r="G428" s="42"/>
      <c r="H428" s="42"/>
      <c r="I428" s="42"/>
      <c r="J428" s="42"/>
      <c r="K428" s="42"/>
      <c r="L428" s="81"/>
      <c r="M428" s="81"/>
      <c r="N428" s="91"/>
      <c r="O428" s="91"/>
      <c r="P428" s="81"/>
    </row>
    <row r="429" spans="1:16" ht="24">
      <c r="A429" s="42" t="s">
        <v>71</v>
      </c>
      <c r="B429" s="83"/>
      <c r="C429" s="83"/>
      <c r="D429" s="42"/>
      <c r="E429" s="42"/>
      <c r="F429" s="42"/>
      <c r="G429" s="42"/>
      <c r="H429" s="42"/>
      <c r="I429" s="42"/>
      <c r="J429" s="42"/>
      <c r="K429" s="42"/>
      <c r="L429" s="81"/>
      <c r="M429" s="81"/>
      <c r="N429" s="91"/>
      <c r="O429" s="91"/>
      <c r="P429" s="81"/>
    </row>
    <row r="430" spans="1:16" ht="24">
      <c r="A430" s="42" t="s">
        <v>72</v>
      </c>
      <c r="B430" s="83"/>
      <c r="C430" s="83"/>
      <c r="D430" s="42"/>
      <c r="E430" s="42"/>
      <c r="F430" s="42"/>
      <c r="G430" s="42"/>
      <c r="H430" s="42"/>
      <c r="I430" s="42"/>
      <c r="J430" s="42"/>
      <c r="K430" s="42"/>
      <c r="L430" s="81"/>
      <c r="M430" s="81"/>
      <c r="N430" s="91"/>
      <c r="O430" s="91"/>
      <c r="P430" s="81"/>
    </row>
    <row r="431" spans="1:16" ht="24">
      <c r="A431" s="42" t="s">
        <v>73</v>
      </c>
      <c r="B431" s="83"/>
      <c r="C431" s="83"/>
      <c r="D431" s="42"/>
      <c r="E431" s="42"/>
      <c r="F431" s="42"/>
      <c r="G431" s="42"/>
      <c r="H431" s="42"/>
      <c r="I431" s="42"/>
      <c r="J431" s="42"/>
      <c r="K431" s="42"/>
      <c r="L431" s="81"/>
      <c r="M431" s="81"/>
      <c r="N431" s="91"/>
      <c r="O431" s="91"/>
      <c r="P431" s="81"/>
    </row>
    <row r="432" spans="1:16" ht="24">
      <c r="A432" s="42" t="s">
        <v>74</v>
      </c>
      <c r="B432" s="83">
        <v>18</v>
      </c>
      <c r="C432" s="83">
        <v>54</v>
      </c>
      <c r="D432" s="42">
        <v>0</v>
      </c>
      <c r="E432" s="42">
        <v>0</v>
      </c>
      <c r="F432" s="42">
        <f>C432+D432+E432</f>
        <v>54</v>
      </c>
      <c r="G432" s="42">
        <v>35</v>
      </c>
      <c r="H432" s="42">
        <v>0</v>
      </c>
      <c r="I432" s="42">
        <v>0</v>
      </c>
      <c r="J432" s="42">
        <f>G432-H432-I432</f>
        <v>35</v>
      </c>
      <c r="K432" s="42">
        <f>F432+J432</f>
        <v>89</v>
      </c>
      <c r="L432" s="81">
        <v>0</v>
      </c>
      <c r="M432" s="81" t="s">
        <v>82</v>
      </c>
      <c r="N432" s="91">
        <f t="shared" si="31"/>
        <v>0</v>
      </c>
      <c r="O432" s="91">
        <v>0</v>
      </c>
      <c r="P432" s="97">
        <v>0</v>
      </c>
    </row>
    <row r="433" spans="1:16" ht="24">
      <c r="A433" s="42" t="s">
        <v>75</v>
      </c>
      <c r="B433" s="83"/>
      <c r="C433" s="83"/>
      <c r="D433" s="42"/>
      <c r="E433" s="42"/>
      <c r="F433" s="42"/>
      <c r="G433" s="42"/>
      <c r="H433" s="42"/>
      <c r="I433" s="42"/>
      <c r="J433" s="42"/>
      <c r="K433" s="42"/>
      <c r="L433" s="81"/>
      <c r="M433" s="81"/>
      <c r="N433" s="91"/>
      <c r="O433" s="91"/>
      <c r="P433" s="81"/>
    </row>
    <row r="434" spans="1:16" ht="24">
      <c r="A434" s="42" t="s">
        <v>76</v>
      </c>
      <c r="B434" s="83"/>
      <c r="C434" s="83"/>
      <c r="D434" s="42"/>
      <c r="E434" s="42"/>
      <c r="F434" s="42"/>
      <c r="G434" s="42"/>
      <c r="H434" s="42"/>
      <c r="I434" s="42"/>
      <c r="J434" s="42"/>
      <c r="K434" s="42"/>
      <c r="L434" s="81"/>
      <c r="M434" s="81"/>
      <c r="N434" s="91"/>
      <c r="O434" s="91"/>
      <c r="P434" s="81"/>
    </row>
    <row r="435" spans="1:16" ht="24">
      <c r="A435" s="42" t="s">
        <v>77</v>
      </c>
      <c r="B435" s="83"/>
      <c r="C435" s="83"/>
      <c r="D435" s="42"/>
      <c r="E435" s="42"/>
      <c r="F435" s="42"/>
      <c r="G435" s="42"/>
      <c r="H435" s="42"/>
      <c r="I435" s="42"/>
      <c r="J435" s="42"/>
      <c r="K435" s="42"/>
      <c r="L435" s="81"/>
      <c r="M435" s="81"/>
      <c r="N435" s="91"/>
      <c r="O435" s="91"/>
      <c r="P435" s="81"/>
    </row>
    <row r="436" spans="1:16" ht="24">
      <c r="A436" s="42" t="s">
        <v>78</v>
      </c>
      <c r="B436" s="83">
        <v>15</v>
      </c>
      <c r="C436" s="83">
        <v>38</v>
      </c>
      <c r="D436" s="42">
        <v>0</v>
      </c>
      <c r="E436" s="42">
        <v>0</v>
      </c>
      <c r="F436" s="42">
        <f>C436+D436+E436</f>
        <v>38</v>
      </c>
      <c r="G436" s="42">
        <v>20</v>
      </c>
      <c r="H436" s="42">
        <v>0</v>
      </c>
      <c r="I436" s="42">
        <v>0</v>
      </c>
      <c r="J436" s="42">
        <f>G436-H436-I436</f>
        <v>20</v>
      </c>
      <c r="K436" s="42">
        <f>F436+J436</f>
        <v>58</v>
      </c>
      <c r="L436" s="81">
        <v>0</v>
      </c>
      <c r="M436" s="81" t="s">
        <v>82</v>
      </c>
      <c r="N436" s="91">
        <f t="shared" si="31"/>
        <v>0</v>
      </c>
      <c r="O436" s="91">
        <v>0</v>
      </c>
      <c r="P436" s="97">
        <v>0</v>
      </c>
    </row>
    <row r="437" spans="1:16" ht="24">
      <c r="A437" s="84" t="s">
        <v>23</v>
      </c>
      <c r="B437" s="85">
        <f>SUM(B413:B436)</f>
        <v>112</v>
      </c>
      <c r="C437" s="85">
        <f>SUM(C413:C436)</f>
        <v>295</v>
      </c>
      <c r="D437" s="85">
        <f>SUM(D413:D436)</f>
        <v>0</v>
      </c>
      <c r="E437" s="85">
        <f>SUM(E413:E436)</f>
        <v>0</v>
      </c>
      <c r="F437" s="86">
        <f>C437+D437+E437</f>
        <v>295</v>
      </c>
      <c r="G437" s="85">
        <f>SUM(G413:G436)</f>
        <v>184</v>
      </c>
      <c r="H437" s="85">
        <f>SUM(H413:H436)</f>
        <v>0</v>
      </c>
      <c r="I437" s="85">
        <f>SUM(I413:I436)</f>
        <v>0</v>
      </c>
      <c r="J437" s="86">
        <f>G437-H437-I437</f>
        <v>184</v>
      </c>
      <c r="K437" s="86">
        <f>F437+J437</f>
        <v>479</v>
      </c>
      <c r="L437" s="85">
        <f>SUM(L413:L436)</f>
        <v>0</v>
      </c>
      <c r="M437" s="85" t="s">
        <v>82</v>
      </c>
      <c r="N437" s="92">
        <f>SUM(N413:N436)</f>
        <v>0</v>
      </c>
      <c r="O437" s="101" t="e">
        <f>N437/L437</f>
        <v>#DIV/0!</v>
      </c>
      <c r="P437" s="90">
        <f>SUM(P413:P436)/6</f>
        <v>0</v>
      </c>
    </row>
    <row r="438" spans="1:16" ht="17.2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</row>
    <row r="439" spans="1:16" ht="24">
      <c r="A439" s="208" t="s">
        <v>14</v>
      </c>
      <c r="B439" s="209" t="s">
        <v>20</v>
      </c>
      <c r="C439" s="210" t="s">
        <v>40</v>
      </c>
      <c r="D439" s="211"/>
      <c r="E439" s="211"/>
      <c r="F439" s="212"/>
      <c r="G439" s="210" t="s">
        <v>41</v>
      </c>
      <c r="H439" s="211"/>
      <c r="I439" s="211"/>
      <c r="J439" s="212"/>
      <c r="K439" s="213" t="s">
        <v>42</v>
      </c>
      <c r="L439" s="213" t="s">
        <v>43</v>
      </c>
      <c r="M439" s="213" t="s">
        <v>44</v>
      </c>
      <c r="N439" s="213" t="s">
        <v>45</v>
      </c>
      <c r="O439" s="213" t="s">
        <v>46</v>
      </c>
      <c r="P439" s="205" t="s">
        <v>21</v>
      </c>
    </row>
    <row r="440" spans="1:16">
      <c r="A440" s="208"/>
      <c r="B440" s="209"/>
      <c r="C440" s="205" t="s">
        <v>47</v>
      </c>
      <c r="D440" s="205" t="s">
        <v>48</v>
      </c>
      <c r="E440" s="205" t="s">
        <v>49</v>
      </c>
      <c r="F440" s="205" t="s">
        <v>50</v>
      </c>
      <c r="G440" s="205" t="s">
        <v>51</v>
      </c>
      <c r="H440" s="205" t="s">
        <v>52</v>
      </c>
      <c r="I440" s="205" t="s">
        <v>49</v>
      </c>
      <c r="J440" s="205" t="s">
        <v>53</v>
      </c>
      <c r="K440" s="214"/>
      <c r="L440" s="214"/>
      <c r="M440" s="214"/>
      <c r="N440" s="214"/>
      <c r="O440" s="214"/>
      <c r="P440" s="206"/>
    </row>
    <row r="441" spans="1:16">
      <c r="A441" s="208"/>
      <c r="B441" s="209"/>
      <c r="C441" s="206"/>
      <c r="D441" s="206"/>
      <c r="E441" s="206"/>
      <c r="F441" s="206"/>
      <c r="G441" s="206"/>
      <c r="H441" s="206"/>
      <c r="I441" s="206"/>
      <c r="J441" s="206"/>
      <c r="K441" s="214"/>
      <c r="L441" s="214"/>
      <c r="M441" s="214"/>
      <c r="N441" s="214"/>
      <c r="O441" s="214"/>
      <c r="P441" s="206"/>
    </row>
    <row r="442" spans="1:16">
      <c r="A442" s="208"/>
      <c r="B442" s="209"/>
      <c r="C442" s="207"/>
      <c r="D442" s="207"/>
      <c r="E442" s="207"/>
      <c r="F442" s="207"/>
      <c r="G442" s="207"/>
      <c r="H442" s="207"/>
      <c r="I442" s="207"/>
      <c r="J442" s="207"/>
      <c r="K442" s="215"/>
      <c r="L442" s="215"/>
      <c r="M442" s="215"/>
      <c r="N442" s="215"/>
      <c r="O442" s="215"/>
      <c r="P442" s="207"/>
    </row>
    <row r="443" spans="1:16" ht="24">
      <c r="A443" s="42" t="s">
        <v>54</v>
      </c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81"/>
      <c r="M443" s="81"/>
      <c r="N443" s="81"/>
      <c r="O443" s="81"/>
      <c r="P443" s="81"/>
    </row>
    <row r="444" spans="1:16" ht="24">
      <c r="A444" s="42" t="s">
        <v>55</v>
      </c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81"/>
      <c r="M444" s="81"/>
      <c r="N444" s="81"/>
      <c r="O444" s="81"/>
      <c r="P444" s="81"/>
    </row>
    <row r="445" spans="1:16" ht="24">
      <c r="A445" s="42" t="s">
        <v>56</v>
      </c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81"/>
      <c r="M445" s="81"/>
      <c r="N445" s="81"/>
      <c r="O445" s="81"/>
      <c r="P445" s="81"/>
    </row>
    <row r="446" spans="1:16" ht="24">
      <c r="A446" s="42" t="s">
        <v>57</v>
      </c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81"/>
      <c r="M446" s="81"/>
      <c r="N446" s="81"/>
      <c r="O446" s="81"/>
      <c r="P446" s="81"/>
    </row>
    <row r="447" spans="1:16" ht="24">
      <c r="A447" s="42" t="s">
        <v>58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1"/>
      <c r="M447" s="81"/>
      <c r="N447" s="81"/>
      <c r="O447" s="81"/>
      <c r="P447" s="81"/>
    </row>
    <row r="448" spans="1:16" ht="24">
      <c r="A448" s="42" t="s">
        <v>59</v>
      </c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81"/>
      <c r="M448" s="81"/>
      <c r="N448" s="81"/>
      <c r="O448" s="81"/>
      <c r="P448" s="81"/>
    </row>
    <row r="449" spans="1:16" ht="24">
      <c r="A449" s="42" t="s">
        <v>60</v>
      </c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81"/>
      <c r="M449" s="81"/>
      <c r="N449" s="81"/>
      <c r="O449" s="81"/>
      <c r="P449" s="81"/>
    </row>
    <row r="450" spans="1:16" ht="24">
      <c r="A450" s="42" t="s">
        <v>61</v>
      </c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81"/>
      <c r="M450" s="81"/>
      <c r="N450" s="81"/>
      <c r="O450" s="81"/>
      <c r="P450" s="81"/>
    </row>
    <row r="451" spans="1:16" ht="24">
      <c r="A451" s="42" t="s">
        <v>62</v>
      </c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81"/>
      <c r="M451" s="81"/>
      <c r="N451" s="81"/>
      <c r="O451" s="81"/>
      <c r="P451" s="81"/>
    </row>
    <row r="452" spans="1:16" ht="24">
      <c r="A452" s="42" t="s">
        <v>63</v>
      </c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81"/>
      <c r="M452" s="81"/>
      <c r="N452" s="81"/>
      <c r="O452" s="81"/>
      <c r="P452" s="81"/>
    </row>
    <row r="453" spans="1:16" ht="24">
      <c r="A453" s="42" t="s">
        <v>64</v>
      </c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81"/>
      <c r="M453" s="81"/>
      <c r="N453" s="81"/>
      <c r="O453" s="81"/>
      <c r="P453" s="81"/>
    </row>
    <row r="454" spans="1:16" ht="24">
      <c r="A454" s="42" t="s">
        <v>65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81"/>
      <c r="M454" s="81"/>
      <c r="N454" s="81"/>
      <c r="O454" s="81"/>
      <c r="P454" s="81"/>
    </row>
    <row r="455" spans="1:16" ht="24">
      <c r="A455" s="42" t="s">
        <v>66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81"/>
      <c r="M455" s="81"/>
      <c r="N455" s="81"/>
      <c r="O455" s="81"/>
      <c r="P455" s="81"/>
    </row>
    <row r="456" spans="1:16" ht="24">
      <c r="A456" s="42" t="s">
        <v>67</v>
      </c>
      <c r="B456" s="83"/>
      <c r="C456" s="83"/>
      <c r="D456" s="83"/>
      <c r="E456" s="83"/>
      <c r="F456" s="83"/>
      <c r="G456" s="83"/>
      <c r="H456" s="83"/>
      <c r="I456" s="83"/>
      <c r="J456" s="83"/>
      <c r="K456" s="83"/>
      <c r="L456" s="100"/>
      <c r="M456" s="100"/>
      <c r="N456" s="100"/>
      <c r="O456" s="100"/>
      <c r="P456" s="100"/>
    </row>
    <row r="457" spans="1:16" ht="24">
      <c r="A457" s="42" t="s">
        <v>68</v>
      </c>
      <c r="B457" s="83"/>
      <c r="C457" s="83"/>
      <c r="D457" s="83"/>
      <c r="E457" s="83"/>
      <c r="F457" s="83"/>
      <c r="G457" s="83"/>
      <c r="H457" s="83"/>
      <c r="I457" s="83"/>
      <c r="J457" s="83"/>
      <c r="K457" s="83"/>
      <c r="L457" s="100"/>
      <c r="M457" s="100"/>
      <c r="N457" s="100"/>
      <c r="O457" s="100"/>
      <c r="P457" s="100"/>
    </row>
    <row r="458" spans="1:16" ht="24">
      <c r="A458" s="42" t="s">
        <v>69</v>
      </c>
      <c r="B458" s="83"/>
      <c r="C458" s="83"/>
      <c r="D458" s="83"/>
      <c r="E458" s="83"/>
      <c r="F458" s="83"/>
      <c r="G458" s="83"/>
      <c r="H458" s="83"/>
      <c r="I458" s="83"/>
      <c r="J458" s="83"/>
      <c r="K458" s="83"/>
      <c r="L458" s="100"/>
      <c r="M458" s="100"/>
      <c r="N458" s="100"/>
      <c r="O458" s="100"/>
      <c r="P458" s="100"/>
    </row>
    <row r="459" spans="1:16" ht="24">
      <c r="A459" s="42" t="s">
        <v>70</v>
      </c>
      <c r="B459" s="83"/>
      <c r="C459" s="83"/>
      <c r="D459" s="83"/>
      <c r="E459" s="83"/>
      <c r="F459" s="83"/>
      <c r="G459" s="83"/>
      <c r="H459" s="83"/>
      <c r="I459" s="83"/>
      <c r="J459" s="83"/>
      <c r="K459" s="83"/>
      <c r="L459" s="100"/>
      <c r="M459" s="100"/>
      <c r="N459" s="100"/>
      <c r="O459" s="100"/>
      <c r="P459" s="100"/>
    </row>
    <row r="460" spans="1:16" ht="24">
      <c r="A460" s="42" t="s">
        <v>71</v>
      </c>
      <c r="B460" s="83"/>
      <c r="C460" s="83"/>
      <c r="D460" s="83"/>
      <c r="E460" s="83"/>
      <c r="F460" s="83"/>
      <c r="G460" s="83"/>
      <c r="H460" s="83"/>
      <c r="I460" s="83"/>
      <c r="J460" s="83"/>
      <c r="K460" s="83"/>
      <c r="L460" s="100"/>
      <c r="M460" s="100"/>
      <c r="N460" s="100"/>
      <c r="O460" s="100"/>
      <c r="P460" s="100"/>
    </row>
    <row r="461" spans="1:16" ht="24">
      <c r="A461" s="42" t="s">
        <v>72</v>
      </c>
      <c r="B461" s="83"/>
      <c r="C461" s="83"/>
      <c r="D461" s="83"/>
      <c r="E461" s="83"/>
      <c r="F461" s="83"/>
      <c r="G461" s="83"/>
      <c r="H461" s="83"/>
      <c r="I461" s="83"/>
      <c r="J461" s="83"/>
      <c r="K461" s="83"/>
      <c r="L461" s="100"/>
      <c r="M461" s="100"/>
      <c r="N461" s="100"/>
      <c r="O461" s="100"/>
      <c r="P461" s="100"/>
    </row>
    <row r="462" spans="1:16" ht="24">
      <c r="A462" s="42" t="s">
        <v>73</v>
      </c>
      <c r="B462" s="83"/>
      <c r="C462" s="83"/>
      <c r="D462" s="83"/>
      <c r="E462" s="83"/>
      <c r="F462" s="83"/>
      <c r="G462" s="83"/>
      <c r="H462" s="83"/>
      <c r="I462" s="83"/>
      <c r="J462" s="83"/>
      <c r="K462" s="83"/>
      <c r="L462" s="100"/>
      <c r="M462" s="100"/>
      <c r="N462" s="100"/>
      <c r="O462" s="100"/>
      <c r="P462" s="100"/>
    </row>
    <row r="463" spans="1:16" ht="24">
      <c r="A463" s="42" t="s">
        <v>74</v>
      </c>
      <c r="B463" s="83">
        <v>1</v>
      </c>
      <c r="C463" s="83">
        <v>15</v>
      </c>
      <c r="D463" s="83">
        <v>0</v>
      </c>
      <c r="E463" s="83">
        <v>0</v>
      </c>
      <c r="F463" s="83">
        <f>C463+D463+E463</f>
        <v>15</v>
      </c>
      <c r="G463" s="83">
        <v>0</v>
      </c>
      <c r="H463" s="83">
        <v>0</v>
      </c>
      <c r="I463" s="83">
        <v>0</v>
      </c>
      <c r="J463" s="83">
        <f>G463-H463-I463</f>
        <v>0</v>
      </c>
      <c r="K463" s="83">
        <f>F463+J463</f>
        <v>15</v>
      </c>
      <c r="L463" s="100">
        <v>0</v>
      </c>
      <c r="M463" s="100"/>
      <c r="N463" s="100">
        <v>0</v>
      </c>
      <c r="O463" s="100" t="e">
        <f>N463/L463</f>
        <v>#DIV/0!</v>
      </c>
      <c r="P463" s="100">
        <v>0</v>
      </c>
    </row>
    <row r="464" spans="1:16" ht="24">
      <c r="A464" s="42" t="s">
        <v>75</v>
      </c>
      <c r="B464" s="83"/>
      <c r="C464" s="83"/>
      <c r="D464" s="83"/>
      <c r="E464" s="83"/>
      <c r="F464" s="83"/>
      <c r="G464" s="83"/>
      <c r="H464" s="83"/>
      <c r="I464" s="83"/>
      <c r="J464" s="83"/>
      <c r="K464" s="83"/>
      <c r="L464" s="100"/>
      <c r="M464" s="100"/>
      <c r="N464" s="100"/>
      <c r="O464" s="100"/>
      <c r="P464" s="100"/>
    </row>
    <row r="465" spans="1:16" ht="24">
      <c r="A465" s="42" t="s">
        <v>76</v>
      </c>
      <c r="B465" s="83"/>
      <c r="C465" s="83"/>
      <c r="D465" s="83"/>
      <c r="E465" s="83"/>
      <c r="F465" s="83"/>
      <c r="G465" s="83"/>
      <c r="H465" s="83"/>
      <c r="I465" s="83"/>
      <c r="J465" s="83"/>
      <c r="K465" s="83"/>
      <c r="L465" s="100"/>
      <c r="M465" s="100"/>
      <c r="N465" s="100"/>
      <c r="O465" s="100"/>
      <c r="P465" s="100"/>
    </row>
    <row r="466" spans="1:16" ht="24">
      <c r="A466" s="42" t="s">
        <v>77</v>
      </c>
      <c r="B466" s="83"/>
      <c r="C466" s="83"/>
      <c r="D466" s="83"/>
      <c r="E466" s="83"/>
      <c r="F466" s="83"/>
      <c r="G466" s="83"/>
      <c r="H466" s="83"/>
      <c r="I466" s="83"/>
      <c r="J466" s="83"/>
      <c r="K466" s="83"/>
      <c r="L466" s="100"/>
      <c r="M466" s="100"/>
      <c r="N466" s="100"/>
      <c r="O466" s="100"/>
      <c r="P466" s="100"/>
    </row>
    <row r="467" spans="1:16" ht="24">
      <c r="A467" s="42" t="s">
        <v>78</v>
      </c>
      <c r="B467" s="83"/>
      <c r="C467" s="83"/>
      <c r="D467" s="83"/>
      <c r="E467" s="83"/>
      <c r="F467" s="83"/>
      <c r="G467" s="83"/>
      <c r="H467" s="83"/>
      <c r="I467" s="83"/>
      <c r="J467" s="83"/>
      <c r="K467" s="83"/>
      <c r="L467" s="100"/>
      <c r="M467" s="100"/>
      <c r="N467" s="100"/>
      <c r="O467" s="100"/>
      <c r="P467" s="100"/>
    </row>
    <row r="468" spans="1:16" ht="24">
      <c r="A468" s="84" t="s">
        <v>23</v>
      </c>
      <c r="B468" s="85">
        <f>SUM(B463:B467)</f>
        <v>1</v>
      </c>
      <c r="C468" s="85">
        <f>SUM(C463:C467)</f>
        <v>15</v>
      </c>
      <c r="D468" s="85">
        <f>SUM(D463:D467)</f>
        <v>0</v>
      </c>
      <c r="E468" s="85">
        <f>SUM(E463:E467)</f>
        <v>0</v>
      </c>
      <c r="F468" s="85">
        <f>C468+D468+E468</f>
        <v>15</v>
      </c>
      <c r="G468" s="85">
        <f>SUM(G463:G467)</f>
        <v>0</v>
      </c>
      <c r="H468" s="85">
        <f>SUM(H463:H467)</f>
        <v>0</v>
      </c>
      <c r="I468" s="85">
        <f>SUM(I463:I467)</f>
        <v>0</v>
      </c>
      <c r="J468" s="85">
        <f>G468-H468-I468</f>
        <v>0</v>
      </c>
      <c r="K468" s="85">
        <f>F468+J468</f>
        <v>15</v>
      </c>
      <c r="L468" s="85">
        <f>SUM(L463:L467)</f>
        <v>0</v>
      </c>
      <c r="M468" s="85"/>
      <c r="N468" s="85">
        <f>SUM(N463:N467)</f>
        <v>0</v>
      </c>
      <c r="O468" s="102" t="e">
        <f>N468/L468</f>
        <v>#DIV/0!</v>
      </c>
      <c r="P468" s="85">
        <f>SUM(P463:P467)</f>
        <v>0</v>
      </c>
    </row>
    <row r="469" spans="1:16" ht="17.2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</row>
    <row r="470" spans="1:16" ht="24">
      <c r="A470" s="208" t="s">
        <v>15</v>
      </c>
      <c r="B470" s="209" t="s">
        <v>20</v>
      </c>
      <c r="C470" s="210" t="s">
        <v>40</v>
      </c>
      <c r="D470" s="211"/>
      <c r="E470" s="211"/>
      <c r="F470" s="212"/>
      <c r="G470" s="210" t="s">
        <v>41</v>
      </c>
      <c r="H470" s="211"/>
      <c r="I470" s="211"/>
      <c r="J470" s="212"/>
      <c r="K470" s="213" t="s">
        <v>42</v>
      </c>
      <c r="L470" s="213" t="s">
        <v>43</v>
      </c>
      <c r="M470" s="213" t="s">
        <v>44</v>
      </c>
      <c r="N470" s="213" t="s">
        <v>45</v>
      </c>
      <c r="O470" s="213" t="s">
        <v>46</v>
      </c>
      <c r="P470" s="205" t="s">
        <v>21</v>
      </c>
    </row>
    <row r="471" spans="1:16">
      <c r="A471" s="208"/>
      <c r="B471" s="209"/>
      <c r="C471" s="205" t="s">
        <v>47</v>
      </c>
      <c r="D471" s="205" t="s">
        <v>48</v>
      </c>
      <c r="E471" s="205" t="s">
        <v>49</v>
      </c>
      <c r="F471" s="205" t="s">
        <v>50</v>
      </c>
      <c r="G471" s="205" t="s">
        <v>51</v>
      </c>
      <c r="H471" s="205" t="s">
        <v>52</v>
      </c>
      <c r="I471" s="205" t="s">
        <v>49</v>
      </c>
      <c r="J471" s="205" t="s">
        <v>53</v>
      </c>
      <c r="K471" s="214"/>
      <c r="L471" s="214"/>
      <c r="M471" s="214"/>
      <c r="N471" s="214"/>
      <c r="O471" s="214"/>
      <c r="P471" s="206"/>
    </row>
    <row r="472" spans="1:16">
      <c r="A472" s="208"/>
      <c r="B472" s="209"/>
      <c r="C472" s="206"/>
      <c r="D472" s="206"/>
      <c r="E472" s="206"/>
      <c r="F472" s="206"/>
      <c r="G472" s="206"/>
      <c r="H472" s="206"/>
      <c r="I472" s="206"/>
      <c r="J472" s="206"/>
      <c r="K472" s="214"/>
      <c r="L472" s="214"/>
      <c r="M472" s="214"/>
      <c r="N472" s="214"/>
      <c r="O472" s="214"/>
      <c r="P472" s="206"/>
    </row>
    <row r="473" spans="1:16">
      <c r="A473" s="208"/>
      <c r="B473" s="209"/>
      <c r="C473" s="207"/>
      <c r="D473" s="207"/>
      <c r="E473" s="207"/>
      <c r="F473" s="207"/>
      <c r="G473" s="207"/>
      <c r="H473" s="207"/>
      <c r="I473" s="207"/>
      <c r="J473" s="207"/>
      <c r="K473" s="215"/>
      <c r="L473" s="215"/>
      <c r="M473" s="215"/>
      <c r="N473" s="215"/>
      <c r="O473" s="215"/>
      <c r="P473" s="207"/>
    </row>
    <row r="474" spans="1:16" ht="24">
      <c r="A474" s="42" t="s">
        <v>54</v>
      </c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81"/>
      <c r="M474" s="81"/>
      <c r="N474" s="81"/>
      <c r="O474" s="81"/>
      <c r="P474" s="81"/>
    </row>
    <row r="475" spans="1:16" ht="24">
      <c r="A475" s="42" t="s">
        <v>55</v>
      </c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81"/>
      <c r="M475" s="81"/>
      <c r="N475" s="81"/>
      <c r="O475" s="81"/>
      <c r="P475" s="81"/>
    </row>
    <row r="476" spans="1:16" ht="24">
      <c r="A476" s="42" t="s">
        <v>56</v>
      </c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81"/>
      <c r="M476" s="81"/>
      <c r="N476" s="81"/>
      <c r="O476" s="81"/>
      <c r="P476" s="81"/>
    </row>
    <row r="477" spans="1:16" ht="24">
      <c r="A477" s="42" t="s">
        <v>57</v>
      </c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81"/>
      <c r="M477" s="81"/>
      <c r="N477" s="81"/>
      <c r="O477" s="81"/>
      <c r="P477" s="81"/>
    </row>
    <row r="478" spans="1:16" ht="24">
      <c r="A478" s="42" t="s">
        <v>58</v>
      </c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81"/>
      <c r="M478" s="81"/>
      <c r="N478" s="81"/>
      <c r="O478" s="81"/>
      <c r="P478" s="81"/>
    </row>
    <row r="479" spans="1:16" ht="24">
      <c r="A479" s="42" t="s">
        <v>59</v>
      </c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81"/>
      <c r="M479" s="81"/>
      <c r="N479" s="81"/>
      <c r="O479" s="81"/>
      <c r="P479" s="81"/>
    </row>
    <row r="480" spans="1:16" ht="24">
      <c r="A480" s="42" t="s">
        <v>60</v>
      </c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81"/>
      <c r="M480" s="81"/>
      <c r="N480" s="81"/>
      <c r="O480" s="81"/>
      <c r="P480" s="81"/>
    </row>
    <row r="481" spans="1:16" ht="24">
      <c r="A481" s="42" t="s">
        <v>61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1"/>
      <c r="M481" s="81"/>
      <c r="N481" s="81"/>
      <c r="O481" s="81"/>
      <c r="P481" s="81"/>
    </row>
    <row r="482" spans="1:16" ht="24">
      <c r="A482" s="42" t="s">
        <v>62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1"/>
      <c r="M482" s="81"/>
      <c r="N482" s="81"/>
      <c r="O482" s="81"/>
      <c r="P482" s="81"/>
    </row>
    <row r="483" spans="1:16" ht="24">
      <c r="A483" s="42" t="s">
        <v>63</v>
      </c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81"/>
      <c r="M483" s="81"/>
      <c r="N483" s="81"/>
      <c r="O483" s="81"/>
      <c r="P483" s="81"/>
    </row>
    <row r="484" spans="1:16" ht="24">
      <c r="A484" s="42" t="s">
        <v>64</v>
      </c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81"/>
      <c r="M484" s="81"/>
      <c r="N484" s="81"/>
      <c r="O484" s="81"/>
      <c r="P484" s="81"/>
    </row>
    <row r="485" spans="1:16" ht="24">
      <c r="A485" s="42" t="s">
        <v>65</v>
      </c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81"/>
      <c r="M485" s="81"/>
      <c r="N485" s="81"/>
      <c r="O485" s="81"/>
      <c r="P485" s="81"/>
    </row>
    <row r="486" spans="1:16" ht="24">
      <c r="A486" s="42" t="s">
        <v>66</v>
      </c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81"/>
      <c r="M486" s="81"/>
      <c r="N486" s="81"/>
      <c r="O486" s="81"/>
      <c r="P486" s="81"/>
    </row>
    <row r="487" spans="1:16" ht="24">
      <c r="A487" s="42" t="s">
        <v>67</v>
      </c>
      <c r="B487" s="83"/>
      <c r="C487" s="83"/>
      <c r="D487" s="83"/>
      <c r="E487" s="83"/>
      <c r="F487" s="83"/>
      <c r="G487" s="83"/>
      <c r="H487" s="83"/>
      <c r="I487" s="83"/>
      <c r="J487" s="83"/>
      <c r="K487" s="83"/>
      <c r="L487" s="100"/>
      <c r="M487" s="100"/>
      <c r="N487" s="100"/>
      <c r="O487" s="100"/>
      <c r="P487" s="100"/>
    </row>
    <row r="488" spans="1:16" ht="24">
      <c r="A488" s="42" t="s">
        <v>68</v>
      </c>
      <c r="B488" s="83"/>
      <c r="C488" s="83"/>
      <c r="D488" s="83"/>
      <c r="E488" s="83"/>
      <c r="F488" s="83"/>
      <c r="G488" s="83"/>
      <c r="H488" s="83"/>
      <c r="I488" s="83"/>
      <c r="J488" s="83"/>
      <c r="K488" s="83"/>
      <c r="L488" s="100"/>
      <c r="M488" s="100"/>
      <c r="N488" s="100"/>
      <c r="O488" s="100"/>
      <c r="P488" s="100"/>
    </row>
    <row r="489" spans="1:16" ht="24">
      <c r="A489" s="42" t="s">
        <v>69</v>
      </c>
      <c r="B489" s="83"/>
      <c r="C489" s="83"/>
      <c r="D489" s="83"/>
      <c r="E489" s="83"/>
      <c r="F489" s="83"/>
      <c r="G489" s="83"/>
      <c r="H489" s="83"/>
      <c r="I489" s="83"/>
      <c r="J489" s="83"/>
      <c r="K489" s="83"/>
      <c r="L489" s="100"/>
      <c r="M489" s="100"/>
      <c r="N489" s="100"/>
      <c r="O489" s="100"/>
      <c r="P489" s="100"/>
    </row>
    <row r="490" spans="1:16" ht="24">
      <c r="A490" s="42" t="s">
        <v>70</v>
      </c>
      <c r="B490" s="83"/>
      <c r="C490" s="83"/>
      <c r="D490" s="83"/>
      <c r="E490" s="83"/>
      <c r="F490" s="83"/>
      <c r="G490" s="83"/>
      <c r="H490" s="83"/>
      <c r="I490" s="83"/>
      <c r="J490" s="83"/>
      <c r="K490" s="83"/>
      <c r="L490" s="100"/>
      <c r="M490" s="100"/>
      <c r="N490" s="100"/>
      <c r="O490" s="100"/>
      <c r="P490" s="100"/>
    </row>
    <row r="491" spans="1:16" ht="24">
      <c r="A491" s="42" t="s">
        <v>71</v>
      </c>
      <c r="B491" s="83"/>
      <c r="C491" s="83"/>
      <c r="D491" s="83"/>
      <c r="E491" s="83"/>
      <c r="F491" s="83"/>
      <c r="G491" s="83"/>
      <c r="H491" s="83"/>
      <c r="I491" s="83"/>
      <c r="J491" s="83"/>
      <c r="K491" s="83"/>
      <c r="L491" s="100"/>
      <c r="M491" s="100"/>
      <c r="N491" s="100"/>
      <c r="O491" s="100"/>
      <c r="P491" s="100"/>
    </row>
    <row r="492" spans="1:16" ht="24">
      <c r="A492" s="42" t="s">
        <v>72</v>
      </c>
      <c r="B492" s="83">
        <v>2</v>
      </c>
      <c r="C492" s="83">
        <v>3</v>
      </c>
      <c r="D492" s="83">
        <v>0</v>
      </c>
      <c r="E492" s="83">
        <v>0</v>
      </c>
      <c r="F492" s="83">
        <f>C492+D492+E492</f>
        <v>3</v>
      </c>
      <c r="G492" s="83">
        <v>0</v>
      </c>
      <c r="H492" s="83">
        <v>0</v>
      </c>
      <c r="I492" s="83">
        <v>0</v>
      </c>
      <c r="J492" s="83">
        <f>G492-H492-I492</f>
        <v>0</v>
      </c>
      <c r="K492" s="83">
        <f ca="1">F492+K492</f>
        <v>0</v>
      </c>
      <c r="L492" s="100">
        <v>0</v>
      </c>
      <c r="M492" s="100"/>
      <c r="N492" s="100">
        <v>0</v>
      </c>
      <c r="O492" s="100" t="e">
        <f>N492/L492</f>
        <v>#DIV/0!</v>
      </c>
      <c r="P492" s="100">
        <v>0</v>
      </c>
    </row>
    <row r="493" spans="1:16" ht="24">
      <c r="A493" s="42" t="s">
        <v>73</v>
      </c>
      <c r="B493" s="83"/>
      <c r="C493" s="83"/>
      <c r="D493" s="83"/>
      <c r="E493" s="83"/>
      <c r="F493" s="83"/>
      <c r="G493" s="83"/>
      <c r="H493" s="83"/>
      <c r="I493" s="83"/>
      <c r="J493" s="83"/>
      <c r="K493" s="83"/>
      <c r="L493" s="100"/>
      <c r="M493" s="100"/>
      <c r="N493" s="100"/>
      <c r="O493" s="100"/>
      <c r="P493" s="100"/>
    </row>
    <row r="494" spans="1:16" ht="24">
      <c r="A494" s="42" t="s">
        <v>74</v>
      </c>
      <c r="B494" s="83"/>
      <c r="C494" s="83"/>
      <c r="D494" s="83"/>
      <c r="E494" s="83"/>
      <c r="F494" s="83"/>
      <c r="G494" s="83"/>
      <c r="H494" s="83"/>
      <c r="I494" s="83"/>
      <c r="J494" s="83"/>
      <c r="K494" s="83"/>
      <c r="L494" s="100"/>
      <c r="M494" s="100"/>
      <c r="N494" s="100"/>
      <c r="O494" s="100"/>
      <c r="P494" s="100"/>
    </row>
    <row r="495" spans="1:16" ht="24">
      <c r="A495" s="42" t="s">
        <v>75</v>
      </c>
      <c r="B495" s="83"/>
      <c r="C495" s="83"/>
      <c r="D495" s="83"/>
      <c r="E495" s="83"/>
      <c r="F495" s="83"/>
      <c r="G495" s="83"/>
      <c r="H495" s="83"/>
      <c r="I495" s="83"/>
      <c r="J495" s="83"/>
      <c r="K495" s="83"/>
      <c r="L495" s="100"/>
      <c r="M495" s="100"/>
      <c r="N495" s="100"/>
      <c r="O495" s="100"/>
      <c r="P495" s="100"/>
    </row>
    <row r="496" spans="1:16" ht="24">
      <c r="A496" s="42" t="s">
        <v>76</v>
      </c>
      <c r="B496" s="83"/>
      <c r="C496" s="83"/>
      <c r="D496" s="83"/>
      <c r="E496" s="83"/>
      <c r="F496" s="83"/>
      <c r="G496" s="83"/>
      <c r="H496" s="83"/>
      <c r="I496" s="83"/>
      <c r="J496" s="83"/>
      <c r="K496" s="83"/>
      <c r="L496" s="100"/>
      <c r="M496" s="100"/>
      <c r="N496" s="100"/>
      <c r="O496" s="100"/>
      <c r="P496" s="100"/>
    </row>
    <row r="497" spans="1:16" ht="24">
      <c r="A497" s="42" t="s">
        <v>77</v>
      </c>
      <c r="B497" s="83"/>
      <c r="C497" s="83"/>
      <c r="D497" s="83"/>
      <c r="E497" s="83"/>
      <c r="F497" s="83"/>
      <c r="G497" s="83"/>
      <c r="H497" s="83"/>
      <c r="I497" s="83"/>
      <c r="J497" s="83"/>
      <c r="K497" s="83"/>
      <c r="L497" s="100"/>
      <c r="M497" s="100"/>
      <c r="N497" s="100"/>
      <c r="O497" s="100"/>
      <c r="P497" s="100"/>
    </row>
    <row r="498" spans="1:16" ht="24">
      <c r="A498" s="42" t="s">
        <v>78</v>
      </c>
      <c r="B498" s="83"/>
      <c r="C498" s="83"/>
      <c r="D498" s="83"/>
      <c r="E498" s="83"/>
      <c r="F498" s="83"/>
      <c r="G498" s="83"/>
      <c r="H498" s="83"/>
      <c r="I498" s="83"/>
      <c r="J498" s="83"/>
      <c r="K498" s="83"/>
      <c r="L498" s="100"/>
      <c r="M498" s="100"/>
      <c r="N498" s="100"/>
      <c r="O498" s="100"/>
      <c r="P498" s="100"/>
    </row>
    <row r="499" spans="1:16" ht="24">
      <c r="A499" s="84" t="s">
        <v>23</v>
      </c>
      <c r="B499" s="85">
        <f>SUM(B492:B498)</f>
        <v>2</v>
      </c>
      <c r="C499" s="85">
        <f>SUM(C492:C498)</f>
        <v>3</v>
      </c>
      <c r="D499" s="85">
        <f>SUM(D492:D498)</f>
        <v>0</v>
      </c>
      <c r="E499" s="85">
        <f>SUM(E492:E498)</f>
        <v>0</v>
      </c>
      <c r="F499" s="85">
        <f>C499+D499+E499</f>
        <v>3</v>
      </c>
      <c r="G499" s="85">
        <f>SUM(G492:G498)</f>
        <v>0</v>
      </c>
      <c r="H499" s="85">
        <f>SUM(H492:H498)</f>
        <v>0</v>
      </c>
      <c r="I499" s="85">
        <f>SUM(I492:I498)</f>
        <v>0</v>
      </c>
      <c r="J499" s="85">
        <f>G499-H499-I499</f>
        <v>0</v>
      </c>
      <c r="K499" s="85">
        <f ca="1">F499+K499</f>
        <v>0</v>
      </c>
      <c r="L499" s="85">
        <f>SUM(L492:L498)</f>
        <v>0</v>
      </c>
      <c r="M499" s="85"/>
      <c r="N499" s="85">
        <f>SUM(N492:N498)</f>
        <v>0</v>
      </c>
      <c r="O499" s="102" t="e">
        <f>N499/L499</f>
        <v>#DIV/0!</v>
      </c>
      <c r="P499" s="85">
        <f>SUM(P492:P498)</f>
        <v>0</v>
      </c>
    </row>
    <row r="500" spans="1:16" ht="17.2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</row>
    <row r="501" spans="1:16" ht="24">
      <c r="A501" s="208" t="s">
        <v>16</v>
      </c>
      <c r="B501" s="209" t="s">
        <v>20</v>
      </c>
      <c r="C501" s="210" t="s">
        <v>40</v>
      </c>
      <c r="D501" s="211"/>
      <c r="E501" s="211"/>
      <c r="F501" s="212"/>
      <c r="G501" s="210" t="s">
        <v>41</v>
      </c>
      <c r="H501" s="211"/>
      <c r="I501" s="211"/>
      <c r="J501" s="212"/>
      <c r="K501" s="213" t="s">
        <v>42</v>
      </c>
      <c r="L501" s="213" t="s">
        <v>43</v>
      </c>
      <c r="M501" s="213" t="s">
        <v>44</v>
      </c>
      <c r="N501" s="213" t="s">
        <v>45</v>
      </c>
      <c r="O501" s="213" t="s">
        <v>46</v>
      </c>
      <c r="P501" s="205" t="s">
        <v>21</v>
      </c>
    </row>
    <row r="502" spans="1:16">
      <c r="A502" s="208"/>
      <c r="B502" s="209"/>
      <c r="C502" s="205" t="s">
        <v>47</v>
      </c>
      <c r="D502" s="205" t="s">
        <v>48</v>
      </c>
      <c r="E502" s="205" t="s">
        <v>49</v>
      </c>
      <c r="F502" s="205" t="s">
        <v>50</v>
      </c>
      <c r="G502" s="205" t="s">
        <v>51</v>
      </c>
      <c r="H502" s="205" t="s">
        <v>52</v>
      </c>
      <c r="I502" s="205" t="s">
        <v>49</v>
      </c>
      <c r="J502" s="205" t="s">
        <v>53</v>
      </c>
      <c r="K502" s="214"/>
      <c r="L502" s="214"/>
      <c r="M502" s="214"/>
      <c r="N502" s="214"/>
      <c r="O502" s="214"/>
      <c r="P502" s="206"/>
    </row>
    <row r="503" spans="1:16">
      <c r="A503" s="208"/>
      <c r="B503" s="209"/>
      <c r="C503" s="206"/>
      <c r="D503" s="206"/>
      <c r="E503" s="206"/>
      <c r="F503" s="206"/>
      <c r="G503" s="206"/>
      <c r="H503" s="206"/>
      <c r="I503" s="206"/>
      <c r="J503" s="206"/>
      <c r="K503" s="214"/>
      <c r="L503" s="214"/>
      <c r="M503" s="214"/>
      <c r="N503" s="214"/>
      <c r="O503" s="214"/>
      <c r="P503" s="206"/>
    </row>
    <row r="504" spans="1:16">
      <c r="A504" s="208"/>
      <c r="B504" s="209"/>
      <c r="C504" s="207"/>
      <c r="D504" s="207"/>
      <c r="E504" s="207"/>
      <c r="F504" s="207"/>
      <c r="G504" s="207"/>
      <c r="H504" s="207"/>
      <c r="I504" s="207"/>
      <c r="J504" s="207"/>
      <c r="K504" s="215"/>
      <c r="L504" s="215"/>
      <c r="M504" s="215"/>
      <c r="N504" s="215"/>
      <c r="O504" s="215"/>
      <c r="P504" s="207"/>
    </row>
    <row r="505" spans="1:16" ht="24">
      <c r="A505" s="42" t="s">
        <v>54</v>
      </c>
      <c r="B505" s="42">
        <v>225</v>
      </c>
      <c r="C505" s="43">
        <v>1240</v>
      </c>
      <c r="D505" s="48">
        <v>0</v>
      </c>
      <c r="E505" s="43">
        <v>0</v>
      </c>
      <c r="F505" s="43">
        <f>C505+D505+E505</f>
        <v>1240</v>
      </c>
      <c r="G505" s="43">
        <v>2422.75</v>
      </c>
      <c r="H505" s="43">
        <v>0</v>
      </c>
      <c r="I505" s="43">
        <v>0</v>
      </c>
      <c r="J505" s="43">
        <f>G505-H505-I505</f>
        <v>2422.75</v>
      </c>
      <c r="K505" s="43">
        <f>F505+J505</f>
        <v>3662.75</v>
      </c>
      <c r="L505" s="42">
        <v>150</v>
      </c>
      <c r="M505" s="42" t="s">
        <v>82</v>
      </c>
      <c r="N505" s="44">
        <f>L505*O505</f>
        <v>300000</v>
      </c>
      <c r="O505" s="44">
        <v>2000</v>
      </c>
      <c r="P505" s="44">
        <v>8</v>
      </c>
    </row>
    <row r="506" spans="1:16" ht="24">
      <c r="A506" s="42" t="s">
        <v>55</v>
      </c>
      <c r="B506" s="42">
        <v>135</v>
      </c>
      <c r="C506" s="43">
        <v>540</v>
      </c>
      <c r="D506" s="48">
        <v>0</v>
      </c>
      <c r="E506" s="43">
        <v>0</v>
      </c>
      <c r="F506" s="43">
        <f t="shared" ref="F506:F530" si="32">C506+D506+E506</f>
        <v>540</v>
      </c>
      <c r="G506" s="43">
        <v>540</v>
      </c>
      <c r="H506" s="43">
        <v>0</v>
      </c>
      <c r="I506" s="43">
        <v>0</v>
      </c>
      <c r="J506" s="43">
        <f t="shared" ref="J506:J530" si="33">G506-H506-I506</f>
        <v>540</v>
      </c>
      <c r="K506" s="43">
        <f t="shared" ref="K506:K530" si="34">F506+J506</f>
        <v>1080</v>
      </c>
      <c r="L506" s="42">
        <v>240</v>
      </c>
      <c r="M506" s="42" t="s">
        <v>82</v>
      </c>
      <c r="N506" s="44">
        <f t="shared" ref="N506:N529" si="35">L506*O506</f>
        <v>480000</v>
      </c>
      <c r="O506" s="44">
        <v>2000</v>
      </c>
      <c r="P506" s="44">
        <v>8</v>
      </c>
    </row>
    <row r="507" spans="1:16" ht="24">
      <c r="A507" s="42" t="s">
        <v>56</v>
      </c>
      <c r="B507" s="42">
        <v>105</v>
      </c>
      <c r="C507" s="43">
        <v>600</v>
      </c>
      <c r="D507" s="48">
        <v>0</v>
      </c>
      <c r="E507" s="43">
        <v>0</v>
      </c>
      <c r="F507" s="43">
        <f t="shared" si="32"/>
        <v>600</v>
      </c>
      <c r="G507" s="43">
        <v>997</v>
      </c>
      <c r="H507" s="43">
        <v>0</v>
      </c>
      <c r="I507" s="43">
        <v>0</v>
      </c>
      <c r="J507" s="43">
        <f t="shared" si="33"/>
        <v>997</v>
      </c>
      <c r="K507" s="43">
        <f t="shared" si="34"/>
        <v>1597</v>
      </c>
      <c r="L507" s="42">
        <v>189</v>
      </c>
      <c r="M507" s="42" t="s">
        <v>82</v>
      </c>
      <c r="N507" s="44">
        <f t="shared" si="35"/>
        <v>378000</v>
      </c>
      <c r="O507" s="44">
        <v>2000</v>
      </c>
      <c r="P507" s="44">
        <v>8</v>
      </c>
    </row>
    <row r="508" spans="1:16" ht="24">
      <c r="A508" s="42" t="s">
        <v>57</v>
      </c>
      <c r="B508" s="42">
        <v>179</v>
      </c>
      <c r="C508" s="43">
        <v>800</v>
      </c>
      <c r="D508" s="48">
        <v>0</v>
      </c>
      <c r="E508" s="43">
        <v>0</v>
      </c>
      <c r="F508" s="43">
        <f t="shared" si="32"/>
        <v>800</v>
      </c>
      <c r="G508" s="43">
        <v>1000</v>
      </c>
      <c r="H508" s="43">
        <v>0</v>
      </c>
      <c r="I508" s="43">
        <v>0</v>
      </c>
      <c r="J508" s="43">
        <f t="shared" si="33"/>
        <v>1000</v>
      </c>
      <c r="K508" s="43">
        <f t="shared" si="34"/>
        <v>1800</v>
      </c>
      <c r="L508" s="42">
        <v>300</v>
      </c>
      <c r="M508" s="42" t="s">
        <v>82</v>
      </c>
      <c r="N508" s="44">
        <f t="shared" si="35"/>
        <v>600000</v>
      </c>
      <c r="O508" s="44">
        <v>2000</v>
      </c>
      <c r="P508" s="44">
        <v>8</v>
      </c>
    </row>
    <row r="509" spans="1:16" ht="24">
      <c r="A509" s="42" t="s">
        <v>58</v>
      </c>
      <c r="B509" s="42">
        <v>184</v>
      </c>
      <c r="C509" s="43">
        <v>510</v>
      </c>
      <c r="D509" s="48">
        <v>0</v>
      </c>
      <c r="E509" s="43">
        <v>0</v>
      </c>
      <c r="F509" s="43">
        <f t="shared" si="32"/>
        <v>510</v>
      </c>
      <c r="G509" s="43">
        <v>1000</v>
      </c>
      <c r="H509" s="43">
        <v>0</v>
      </c>
      <c r="I509" s="43">
        <v>0</v>
      </c>
      <c r="J509" s="43">
        <f t="shared" si="33"/>
        <v>1000</v>
      </c>
      <c r="K509" s="43">
        <f t="shared" si="34"/>
        <v>1510</v>
      </c>
      <c r="L509" s="42">
        <v>340</v>
      </c>
      <c r="M509" s="42" t="s">
        <v>82</v>
      </c>
      <c r="N509" s="44">
        <f t="shared" si="35"/>
        <v>680000</v>
      </c>
      <c r="O509" s="44">
        <v>2000</v>
      </c>
      <c r="P509" s="44">
        <v>8</v>
      </c>
    </row>
    <row r="510" spans="1:16" ht="24">
      <c r="A510" s="42" t="s">
        <v>59</v>
      </c>
      <c r="B510" s="42">
        <v>95</v>
      </c>
      <c r="C510" s="43">
        <v>364</v>
      </c>
      <c r="D510" s="48">
        <v>0</v>
      </c>
      <c r="E510" s="43">
        <v>0</v>
      </c>
      <c r="F510" s="43">
        <f t="shared" si="32"/>
        <v>364</v>
      </c>
      <c r="G510" s="43">
        <v>200.25</v>
      </c>
      <c r="H510" s="43">
        <v>0</v>
      </c>
      <c r="I510" s="43">
        <v>0</v>
      </c>
      <c r="J510" s="43">
        <f t="shared" si="33"/>
        <v>200.25</v>
      </c>
      <c r="K510" s="43">
        <f t="shared" si="34"/>
        <v>564.25</v>
      </c>
      <c r="L510" s="42">
        <v>200</v>
      </c>
      <c r="M510" s="42" t="s">
        <v>82</v>
      </c>
      <c r="N510" s="44">
        <f t="shared" si="35"/>
        <v>400000</v>
      </c>
      <c r="O510" s="44">
        <v>2000</v>
      </c>
      <c r="P510" s="44">
        <v>8</v>
      </c>
    </row>
    <row r="511" spans="1:16" ht="24">
      <c r="A511" s="42" t="s">
        <v>60</v>
      </c>
      <c r="B511" s="42">
        <v>111</v>
      </c>
      <c r="C511" s="43">
        <v>560</v>
      </c>
      <c r="D511" s="48">
        <v>0</v>
      </c>
      <c r="E511" s="43">
        <v>0</v>
      </c>
      <c r="F511" s="43">
        <f t="shared" si="32"/>
        <v>560</v>
      </c>
      <c r="G511" s="43">
        <v>800</v>
      </c>
      <c r="H511" s="43">
        <v>0</v>
      </c>
      <c r="I511" s="43">
        <v>0</v>
      </c>
      <c r="J511" s="43">
        <f t="shared" si="33"/>
        <v>800</v>
      </c>
      <c r="K511" s="43">
        <f t="shared" si="34"/>
        <v>1360</v>
      </c>
      <c r="L511" s="42">
        <v>300</v>
      </c>
      <c r="M511" s="42" t="s">
        <v>82</v>
      </c>
      <c r="N511" s="44">
        <f t="shared" si="35"/>
        <v>600000</v>
      </c>
      <c r="O511" s="44">
        <v>2000</v>
      </c>
      <c r="P511" s="44">
        <v>8</v>
      </c>
    </row>
    <row r="512" spans="1:16" ht="24">
      <c r="A512" s="42" t="s">
        <v>61</v>
      </c>
      <c r="B512" s="42">
        <v>210</v>
      </c>
      <c r="C512" s="43">
        <v>750</v>
      </c>
      <c r="D512" s="48">
        <v>0</v>
      </c>
      <c r="E512" s="43">
        <v>0</v>
      </c>
      <c r="F512" s="43">
        <f t="shared" si="32"/>
        <v>750</v>
      </c>
      <c r="G512" s="43">
        <v>1200</v>
      </c>
      <c r="H512" s="43">
        <v>0</v>
      </c>
      <c r="I512" s="43">
        <v>0</v>
      </c>
      <c r="J512" s="43">
        <f t="shared" si="33"/>
        <v>1200</v>
      </c>
      <c r="K512" s="43">
        <f t="shared" si="34"/>
        <v>1950</v>
      </c>
      <c r="L512" s="42">
        <v>450</v>
      </c>
      <c r="M512" s="42" t="s">
        <v>82</v>
      </c>
      <c r="N512" s="44">
        <f t="shared" si="35"/>
        <v>900000</v>
      </c>
      <c r="O512" s="44">
        <v>2000</v>
      </c>
      <c r="P512" s="44">
        <v>8</v>
      </c>
    </row>
    <row r="513" spans="1:16" ht="24">
      <c r="A513" s="42" t="s">
        <v>62</v>
      </c>
      <c r="B513" s="42">
        <v>49</v>
      </c>
      <c r="C513" s="43">
        <v>318</v>
      </c>
      <c r="D513" s="48">
        <v>0</v>
      </c>
      <c r="E513" s="43">
        <v>0</v>
      </c>
      <c r="F513" s="43">
        <f t="shared" si="32"/>
        <v>318</v>
      </c>
      <c r="G513" s="43">
        <v>250</v>
      </c>
      <c r="H513" s="43">
        <v>0</v>
      </c>
      <c r="I513" s="43">
        <v>0</v>
      </c>
      <c r="J513" s="43">
        <f t="shared" si="33"/>
        <v>250</v>
      </c>
      <c r="K513" s="43">
        <f t="shared" si="34"/>
        <v>568</v>
      </c>
      <c r="L513" s="42">
        <v>250</v>
      </c>
      <c r="M513" s="42" t="s">
        <v>82</v>
      </c>
      <c r="N513" s="44">
        <f t="shared" si="35"/>
        <v>500000</v>
      </c>
      <c r="O513" s="44">
        <v>2000</v>
      </c>
      <c r="P513" s="44">
        <v>8</v>
      </c>
    </row>
    <row r="514" spans="1:16" ht="24">
      <c r="A514" s="42" t="s">
        <v>63</v>
      </c>
      <c r="B514" s="42">
        <v>82</v>
      </c>
      <c r="C514" s="43">
        <v>360</v>
      </c>
      <c r="D514" s="48">
        <v>0</v>
      </c>
      <c r="E514" s="43">
        <v>0</v>
      </c>
      <c r="F514" s="43">
        <f t="shared" si="32"/>
        <v>360</v>
      </c>
      <c r="G514" s="43">
        <v>650</v>
      </c>
      <c r="H514" s="43">
        <v>0</v>
      </c>
      <c r="I514" s="43">
        <v>0</v>
      </c>
      <c r="J514" s="43">
        <f t="shared" si="33"/>
        <v>650</v>
      </c>
      <c r="K514" s="43">
        <f t="shared" si="34"/>
        <v>1010</v>
      </c>
      <c r="L514" s="42">
        <v>380</v>
      </c>
      <c r="M514" s="42" t="s">
        <v>82</v>
      </c>
      <c r="N514" s="44">
        <f t="shared" si="35"/>
        <v>760000</v>
      </c>
      <c r="O514" s="44">
        <v>2000</v>
      </c>
      <c r="P514" s="44">
        <v>8</v>
      </c>
    </row>
    <row r="515" spans="1:16" ht="24">
      <c r="A515" s="42" t="s">
        <v>64</v>
      </c>
      <c r="B515" s="42">
        <v>93</v>
      </c>
      <c r="C515" s="43">
        <v>420</v>
      </c>
      <c r="D515" s="48">
        <v>0</v>
      </c>
      <c r="E515" s="43">
        <v>0</v>
      </c>
      <c r="F515" s="43">
        <f t="shared" si="32"/>
        <v>420</v>
      </c>
      <c r="G515" s="43">
        <v>400</v>
      </c>
      <c r="H515" s="43">
        <v>0</v>
      </c>
      <c r="I515" s="43">
        <v>0</v>
      </c>
      <c r="J515" s="43">
        <f t="shared" si="33"/>
        <v>400</v>
      </c>
      <c r="K515" s="43">
        <f t="shared" si="34"/>
        <v>820</v>
      </c>
      <c r="L515" s="42">
        <v>400</v>
      </c>
      <c r="M515" s="42" t="s">
        <v>82</v>
      </c>
      <c r="N515" s="44">
        <f t="shared" si="35"/>
        <v>800000</v>
      </c>
      <c r="O515" s="44">
        <v>2000</v>
      </c>
      <c r="P515" s="44">
        <v>8</v>
      </c>
    </row>
    <row r="516" spans="1:16" ht="24">
      <c r="A516" s="42" t="s">
        <v>65</v>
      </c>
      <c r="B516" s="42">
        <v>87</v>
      </c>
      <c r="C516" s="43">
        <v>265</v>
      </c>
      <c r="D516" s="48">
        <v>0</v>
      </c>
      <c r="E516" s="43">
        <v>0</v>
      </c>
      <c r="F516" s="43">
        <f t="shared" si="32"/>
        <v>265</v>
      </c>
      <c r="G516" s="43">
        <v>798.5</v>
      </c>
      <c r="H516" s="43">
        <v>0</v>
      </c>
      <c r="I516" s="43">
        <v>0</v>
      </c>
      <c r="J516" s="43">
        <f t="shared" si="33"/>
        <v>798.5</v>
      </c>
      <c r="K516" s="43">
        <f t="shared" si="34"/>
        <v>1063.5</v>
      </c>
      <c r="L516" s="42">
        <v>200</v>
      </c>
      <c r="M516" s="42" t="s">
        <v>82</v>
      </c>
      <c r="N516" s="44">
        <f t="shared" si="35"/>
        <v>400000</v>
      </c>
      <c r="O516" s="44">
        <v>2000</v>
      </c>
      <c r="P516" s="44">
        <v>8</v>
      </c>
    </row>
    <row r="517" spans="1:16" ht="24">
      <c r="A517" s="42" t="s">
        <v>66</v>
      </c>
      <c r="B517" s="42">
        <v>88</v>
      </c>
      <c r="C517" s="43">
        <v>450</v>
      </c>
      <c r="D517" s="48">
        <v>0</v>
      </c>
      <c r="E517" s="43">
        <v>0</v>
      </c>
      <c r="F517" s="43">
        <f t="shared" si="32"/>
        <v>450</v>
      </c>
      <c r="G517" s="43">
        <v>600</v>
      </c>
      <c r="H517" s="43">
        <v>0</v>
      </c>
      <c r="I517" s="43">
        <v>0</v>
      </c>
      <c r="J517" s="43">
        <f t="shared" si="33"/>
        <v>600</v>
      </c>
      <c r="K517" s="43">
        <f t="shared" si="34"/>
        <v>1050</v>
      </c>
      <c r="L517" s="42">
        <v>280</v>
      </c>
      <c r="M517" s="42" t="s">
        <v>82</v>
      </c>
      <c r="N517" s="44">
        <f t="shared" si="35"/>
        <v>560000</v>
      </c>
      <c r="O517" s="44">
        <v>2000</v>
      </c>
      <c r="P517" s="44">
        <v>8</v>
      </c>
    </row>
    <row r="518" spans="1:16" ht="24">
      <c r="A518" s="42" t="s">
        <v>67</v>
      </c>
      <c r="B518" s="83">
        <v>104</v>
      </c>
      <c r="C518" s="103">
        <v>372</v>
      </c>
      <c r="D518" s="48">
        <v>0</v>
      </c>
      <c r="E518" s="43">
        <v>0</v>
      </c>
      <c r="F518" s="43">
        <f t="shared" si="32"/>
        <v>372</v>
      </c>
      <c r="G518" s="103">
        <v>350</v>
      </c>
      <c r="H518" s="43">
        <v>0</v>
      </c>
      <c r="I518" s="43">
        <v>0</v>
      </c>
      <c r="J518" s="43">
        <f t="shared" si="33"/>
        <v>350</v>
      </c>
      <c r="K518" s="43">
        <f t="shared" si="34"/>
        <v>722</v>
      </c>
      <c r="L518" s="83">
        <v>200</v>
      </c>
      <c r="M518" s="42" t="s">
        <v>82</v>
      </c>
      <c r="N518" s="44">
        <f t="shared" si="35"/>
        <v>400000</v>
      </c>
      <c r="O518" s="44">
        <v>2000</v>
      </c>
      <c r="P518" s="44">
        <v>8</v>
      </c>
    </row>
    <row r="519" spans="1:16" ht="24">
      <c r="A519" s="42" t="s">
        <v>68</v>
      </c>
      <c r="B519" s="83">
        <v>74</v>
      </c>
      <c r="C519" s="103">
        <v>340</v>
      </c>
      <c r="D519" s="48">
        <v>0</v>
      </c>
      <c r="E519" s="43">
        <v>0</v>
      </c>
      <c r="F519" s="43">
        <f t="shared" si="32"/>
        <v>340</v>
      </c>
      <c r="G519" s="103">
        <v>350</v>
      </c>
      <c r="H519" s="43">
        <v>0</v>
      </c>
      <c r="I519" s="43">
        <v>0</v>
      </c>
      <c r="J519" s="43">
        <f t="shared" si="33"/>
        <v>350</v>
      </c>
      <c r="K519" s="43">
        <f t="shared" si="34"/>
        <v>690</v>
      </c>
      <c r="L519" s="83">
        <v>350</v>
      </c>
      <c r="M519" s="42" t="s">
        <v>82</v>
      </c>
      <c r="N519" s="44">
        <f t="shared" si="35"/>
        <v>700000</v>
      </c>
      <c r="O519" s="44">
        <v>2000</v>
      </c>
      <c r="P519" s="44">
        <v>8</v>
      </c>
    </row>
    <row r="520" spans="1:16" ht="24">
      <c r="A520" s="42" t="s">
        <v>69</v>
      </c>
      <c r="B520" s="83">
        <v>113</v>
      </c>
      <c r="C520" s="103">
        <v>500</v>
      </c>
      <c r="D520" s="48">
        <v>0</v>
      </c>
      <c r="E520" s="43">
        <v>0</v>
      </c>
      <c r="F520" s="43">
        <f t="shared" si="32"/>
        <v>500</v>
      </c>
      <c r="G520" s="103">
        <v>994.75</v>
      </c>
      <c r="H520" s="43">
        <v>0</v>
      </c>
      <c r="I520" s="43">
        <v>0</v>
      </c>
      <c r="J520" s="43">
        <f t="shared" si="33"/>
        <v>994.75</v>
      </c>
      <c r="K520" s="43">
        <f t="shared" si="34"/>
        <v>1494.75</v>
      </c>
      <c r="L520" s="83">
        <v>450</v>
      </c>
      <c r="M520" s="42" t="s">
        <v>82</v>
      </c>
      <c r="N520" s="44">
        <f t="shared" si="35"/>
        <v>900000</v>
      </c>
      <c r="O520" s="44">
        <v>2000</v>
      </c>
      <c r="P520" s="44">
        <v>8</v>
      </c>
    </row>
    <row r="521" spans="1:16" ht="24">
      <c r="A521" s="42" t="s">
        <v>70</v>
      </c>
      <c r="B521" s="83">
        <v>140</v>
      </c>
      <c r="C521" s="103">
        <v>260</v>
      </c>
      <c r="D521" s="48">
        <v>0</v>
      </c>
      <c r="E521" s="43">
        <v>0</v>
      </c>
      <c r="F521" s="43">
        <f t="shared" si="32"/>
        <v>260</v>
      </c>
      <c r="G521" s="103">
        <v>1800</v>
      </c>
      <c r="H521" s="43">
        <v>0</v>
      </c>
      <c r="I521" s="43">
        <v>0</v>
      </c>
      <c r="J521" s="43">
        <f t="shared" si="33"/>
        <v>1800</v>
      </c>
      <c r="K521" s="43">
        <f t="shared" si="34"/>
        <v>2060</v>
      </c>
      <c r="L521" s="83">
        <v>392</v>
      </c>
      <c r="M521" s="42" t="s">
        <v>82</v>
      </c>
      <c r="N521" s="44">
        <f t="shared" si="35"/>
        <v>784000</v>
      </c>
      <c r="O521" s="44">
        <v>2000</v>
      </c>
      <c r="P521" s="44">
        <v>8</v>
      </c>
    </row>
    <row r="522" spans="1:16" ht="24">
      <c r="A522" s="42" t="s">
        <v>71</v>
      </c>
      <c r="B522" s="83">
        <v>67</v>
      </c>
      <c r="C522" s="103">
        <v>240</v>
      </c>
      <c r="D522" s="48">
        <v>0</v>
      </c>
      <c r="E522" s="43">
        <v>0</v>
      </c>
      <c r="F522" s="43">
        <f t="shared" si="32"/>
        <v>240</v>
      </c>
      <c r="G522" s="103">
        <v>500</v>
      </c>
      <c r="H522" s="43">
        <v>0</v>
      </c>
      <c r="I522" s="43">
        <v>0</v>
      </c>
      <c r="J522" s="43">
        <f t="shared" si="33"/>
        <v>500</v>
      </c>
      <c r="K522" s="43">
        <f t="shared" si="34"/>
        <v>740</v>
      </c>
      <c r="L522" s="83">
        <v>128</v>
      </c>
      <c r="M522" s="42" t="s">
        <v>82</v>
      </c>
      <c r="N522" s="44">
        <f t="shared" si="35"/>
        <v>256000</v>
      </c>
      <c r="O522" s="44">
        <v>2000</v>
      </c>
      <c r="P522" s="44">
        <v>8</v>
      </c>
    </row>
    <row r="523" spans="1:16" ht="24">
      <c r="A523" s="42" t="s">
        <v>72</v>
      </c>
      <c r="B523" s="83">
        <v>43</v>
      </c>
      <c r="C523" s="103">
        <v>110</v>
      </c>
      <c r="D523" s="48">
        <v>0</v>
      </c>
      <c r="E523" s="43">
        <v>0</v>
      </c>
      <c r="F523" s="43">
        <f t="shared" si="32"/>
        <v>110</v>
      </c>
      <c r="G523" s="103">
        <v>240</v>
      </c>
      <c r="H523" s="43">
        <v>0</v>
      </c>
      <c r="I523" s="43">
        <v>0</v>
      </c>
      <c r="J523" s="43">
        <f t="shared" si="33"/>
        <v>240</v>
      </c>
      <c r="K523" s="43">
        <f t="shared" si="34"/>
        <v>350</v>
      </c>
      <c r="L523" s="83">
        <v>240</v>
      </c>
      <c r="M523" s="42" t="s">
        <v>82</v>
      </c>
      <c r="N523" s="44">
        <f t="shared" si="35"/>
        <v>480000</v>
      </c>
      <c r="O523" s="44">
        <v>2000</v>
      </c>
      <c r="P523" s="44">
        <v>8</v>
      </c>
    </row>
    <row r="524" spans="1:16" ht="24">
      <c r="A524" s="42" t="s">
        <v>73</v>
      </c>
      <c r="B524" s="83">
        <v>53</v>
      </c>
      <c r="C524" s="103">
        <v>540</v>
      </c>
      <c r="D524" s="48">
        <v>0</v>
      </c>
      <c r="E524" s="43">
        <v>0</v>
      </c>
      <c r="F524" s="43">
        <f t="shared" si="32"/>
        <v>540</v>
      </c>
      <c r="G524" s="103">
        <v>312</v>
      </c>
      <c r="H524" s="43">
        <v>0</v>
      </c>
      <c r="I524" s="43">
        <v>0</v>
      </c>
      <c r="J524" s="43">
        <f t="shared" si="33"/>
        <v>312</v>
      </c>
      <c r="K524" s="43">
        <f t="shared" si="34"/>
        <v>852</v>
      </c>
      <c r="L524" s="83">
        <v>312</v>
      </c>
      <c r="M524" s="42" t="s">
        <v>82</v>
      </c>
      <c r="N524" s="44">
        <f t="shared" si="35"/>
        <v>624000</v>
      </c>
      <c r="O524" s="44">
        <v>2000</v>
      </c>
      <c r="P524" s="44">
        <v>8</v>
      </c>
    </row>
    <row r="525" spans="1:16" ht="24">
      <c r="A525" s="42" t="s">
        <v>74</v>
      </c>
      <c r="B525" s="83">
        <v>259</v>
      </c>
      <c r="C525" s="103">
        <v>800</v>
      </c>
      <c r="D525" s="48">
        <v>0</v>
      </c>
      <c r="E525" s="43">
        <v>0</v>
      </c>
      <c r="F525" s="43">
        <f t="shared" si="32"/>
        <v>800</v>
      </c>
      <c r="G525" s="103">
        <v>4365.75</v>
      </c>
      <c r="H525" s="43">
        <v>0</v>
      </c>
      <c r="I525" s="43">
        <v>0</v>
      </c>
      <c r="J525" s="43">
        <f t="shared" si="33"/>
        <v>4365.75</v>
      </c>
      <c r="K525" s="43">
        <f t="shared" si="34"/>
        <v>5165.75</v>
      </c>
      <c r="L525" s="83">
        <v>750</v>
      </c>
      <c r="M525" s="42" t="s">
        <v>82</v>
      </c>
      <c r="N525" s="44">
        <f t="shared" si="35"/>
        <v>1500000</v>
      </c>
      <c r="O525" s="44">
        <v>2000</v>
      </c>
      <c r="P525" s="44">
        <v>8</v>
      </c>
    </row>
    <row r="526" spans="1:16" ht="24">
      <c r="A526" s="42" t="s">
        <v>75</v>
      </c>
      <c r="B526" s="83">
        <v>99</v>
      </c>
      <c r="C526" s="103">
        <v>400</v>
      </c>
      <c r="D526" s="48">
        <v>0</v>
      </c>
      <c r="E526" s="43">
        <v>0</v>
      </c>
      <c r="F526" s="43">
        <f t="shared" si="32"/>
        <v>400</v>
      </c>
      <c r="G526" s="103">
        <v>580</v>
      </c>
      <c r="H526" s="43">
        <v>0</v>
      </c>
      <c r="I526" s="43">
        <v>0</v>
      </c>
      <c r="J526" s="43">
        <f t="shared" si="33"/>
        <v>580</v>
      </c>
      <c r="K526" s="43">
        <f t="shared" si="34"/>
        <v>980</v>
      </c>
      <c r="L526" s="83">
        <v>150</v>
      </c>
      <c r="M526" s="42" t="s">
        <v>82</v>
      </c>
      <c r="N526" s="44">
        <f t="shared" si="35"/>
        <v>300000</v>
      </c>
      <c r="O526" s="44">
        <v>2000</v>
      </c>
      <c r="P526" s="44">
        <v>8</v>
      </c>
    </row>
    <row r="527" spans="1:16" ht="24">
      <c r="A527" s="42" t="s">
        <v>76</v>
      </c>
      <c r="B527" s="83">
        <v>21</v>
      </c>
      <c r="C527" s="103">
        <v>0</v>
      </c>
      <c r="D527" s="48">
        <v>0</v>
      </c>
      <c r="E527" s="43">
        <v>0</v>
      </c>
      <c r="F527" s="43">
        <f t="shared" si="32"/>
        <v>0</v>
      </c>
      <c r="G527" s="103">
        <v>198</v>
      </c>
      <c r="H527" s="43">
        <v>0</v>
      </c>
      <c r="I527" s="43">
        <v>0</v>
      </c>
      <c r="J527" s="43">
        <f t="shared" si="33"/>
        <v>198</v>
      </c>
      <c r="K527" s="43">
        <f t="shared" si="34"/>
        <v>198</v>
      </c>
      <c r="L527" s="83">
        <v>198</v>
      </c>
      <c r="M527" s="42" t="s">
        <v>82</v>
      </c>
      <c r="N527" s="44">
        <f t="shared" si="35"/>
        <v>396000</v>
      </c>
      <c r="O527" s="44">
        <v>2000</v>
      </c>
      <c r="P527" s="44">
        <v>8</v>
      </c>
    </row>
    <row r="528" spans="1:16" ht="24">
      <c r="A528" s="42" t="s">
        <v>77</v>
      </c>
      <c r="B528" s="83">
        <v>112</v>
      </c>
      <c r="C528" s="103">
        <v>330</v>
      </c>
      <c r="D528" s="48">
        <v>0</v>
      </c>
      <c r="E528" s="43">
        <v>0</v>
      </c>
      <c r="F528" s="43">
        <f t="shared" si="32"/>
        <v>330</v>
      </c>
      <c r="G528" s="103">
        <v>1198.25</v>
      </c>
      <c r="H528" s="43">
        <v>0</v>
      </c>
      <c r="I528" s="43">
        <v>0</v>
      </c>
      <c r="J528" s="43">
        <f t="shared" si="33"/>
        <v>1198.25</v>
      </c>
      <c r="K528" s="43">
        <f t="shared" si="34"/>
        <v>1528.25</v>
      </c>
      <c r="L528" s="83">
        <v>340</v>
      </c>
      <c r="M528" s="42" t="s">
        <v>82</v>
      </c>
      <c r="N528" s="44">
        <f t="shared" si="35"/>
        <v>680000</v>
      </c>
      <c r="O528" s="44">
        <v>2000</v>
      </c>
      <c r="P528" s="44">
        <v>8</v>
      </c>
    </row>
    <row r="529" spans="1:16" ht="24">
      <c r="A529" s="42" t="s">
        <v>78</v>
      </c>
      <c r="B529" s="83">
        <v>84</v>
      </c>
      <c r="C529" s="103">
        <v>500</v>
      </c>
      <c r="D529" s="48">
        <v>0</v>
      </c>
      <c r="E529" s="43">
        <v>0</v>
      </c>
      <c r="F529" s="43">
        <f t="shared" si="32"/>
        <v>500</v>
      </c>
      <c r="G529" s="103">
        <v>400</v>
      </c>
      <c r="H529" s="43">
        <v>0</v>
      </c>
      <c r="I529" s="43">
        <v>0</v>
      </c>
      <c r="J529" s="43">
        <f t="shared" si="33"/>
        <v>400</v>
      </c>
      <c r="K529" s="43">
        <f t="shared" si="34"/>
        <v>900</v>
      </c>
      <c r="L529" s="83">
        <v>200</v>
      </c>
      <c r="M529" s="42" t="s">
        <v>82</v>
      </c>
      <c r="N529" s="44">
        <f t="shared" si="35"/>
        <v>400000</v>
      </c>
      <c r="O529" s="44">
        <v>2000</v>
      </c>
      <c r="P529" s="44">
        <v>8</v>
      </c>
    </row>
    <row r="530" spans="1:16" ht="24">
      <c r="A530" s="84" t="s">
        <v>23</v>
      </c>
      <c r="B530" s="92">
        <f>SUM(B505:B529)</f>
        <v>2812</v>
      </c>
      <c r="C530" s="92">
        <f>SUM(C505:C529)</f>
        <v>11569</v>
      </c>
      <c r="D530" s="104">
        <f>SUM(D505:D529)</f>
        <v>0</v>
      </c>
      <c r="E530" s="92">
        <f>SUM(E505:E529)</f>
        <v>0</v>
      </c>
      <c r="F530" s="93">
        <f t="shared" si="32"/>
        <v>11569</v>
      </c>
      <c r="G530" s="92">
        <f>SUM(G505:G529)</f>
        <v>22147.25</v>
      </c>
      <c r="H530" s="92">
        <f>SUM(H505:H529)</f>
        <v>0</v>
      </c>
      <c r="I530" s="92">
        <f>SUM(I505:I529)</f>
        <v>0</v>
      </c>
      <c r="J530" s="93">
        <f t="shared" si="33"/>
        <v>22147.25</v>
      </c>
      <c r="K530" s="93">
        <f t="shared" si="34"/>
        <v>33716.25</v>
      </c>
      <c r="L530" s="92">
        <f>SUM(L505:L529)</f>
        <v>7389</v>
      </c>
      <c r="M530" s="43" t="s">
        <v>82</v>
      </c>
      <c r="N530" s="92">
        <f>SUM(N505:N529)</f>
        <v>14778000</v>
      </c>
      <c r="O530" s="93">
        <f>N530/L530</f>
        <v>2000</v>
      </c>
      <c r="P530" s="92">
        <f>SUM(P505:P529)/25</f>
        <v>8</v>
      </c>
    </row>
    <row r="531" spans="1:16" ht="17.2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</row>
    <row r="532" spans="1:16" ht="24">
      <c r="A532" s="208" t="s">
        <v>17</v>
      </c>
      <c r="B532" s="209" t="s">
        <v>20</v>
      </c>
      <c r="C532" s="210" t="s">
        <v>40</v>
      </c>
      <c r="D532" s="211"/>
      <c r="E532" s="211"/>
      <c r="F532" s="212"/>
      <c r="G532" s="210" t="s">
        <v>41</v>
      </c>
      <c r="H532" s="211"/>
      <c r="I532" s="211"/>
      <c r="J532" s="212"/>
      <c r="K532" s="213" t="s">
        <v>42</v>
      </c>
      <c r="L532" s="213" t="s">
        <v>43</v>
      </c>
      <c r="M532" s="213" t="s">
        <v>44</v>
      </c>
      <c r="N532" s="213" t="s">
        <v>45</v>
      </c>
      <c r="O532" s="213" t="s">
        <v>46</v>
      </c>
      <c r="P532" s="205" t="s">
        <v>21</v>
      </c>
    </row>
    <row r="533" spans="1:16">
      <c r="A533" s="208"/>
      <c r="B533" s="209"/>
      <c r="C533" s="205" t="s">
        <v>47</v>
      </c>
      <c r="D533" s="205" t="s">
        <v>48</v>
      </c>
      <c r="E533" s="205" t="s">
        <v>49</v>
      </c>
      <c r="F533" s="205" t="s">
        <v>50</v>
      </c>
      <c r="G533" s="205" t="s">
        <v>51</v>
      </c>
      <c r="H533" s="205" t="s">
        <v>52</v>
      </c>
      <c r="I533" s="205" t="s">
        <v>49</v>
      </c>
      <c r="J533" s="205" t="s">
        <v>53</v>
      </c>
      <c r="K533" s="214"/>
      <c r="L533" s="214"/>
      <c r="M533" s="214"/>
      <c r="N533" s="214"/>
      <c r="O533" s="214"/>
      <c r="P533" s="206"/>
    </row>
    <row r="534" spans="1:16">
      <c r="A534" s="208"/>
      <c r="B534" s="209"/>
      <c r="C534" s="206"/>
      <c r="D534" s="206"/>
      <c r="E534" s="206"/>
      <c r="F534" s="206"/>
      <c r="G534" s="206"/>
      <c r="H534" s="206"/>
      <c r="I534" s="206"/>
      <c r="J534" s="206"/>
      <c r="K534" s="214"/>
      <c r="L534" s="214"/>
      <c r="M534" s="214"/>
      <c r="N534" s="214"/>
      <c r="O534" s="214"/>
      <c r="P534" s="206"/>
    </row>
    <row r="535" spans="1:16">
      <c r="A535" s="208"/>
      <c r="B535" s="209"/>
      <c r="C535" s="207"/>
      <c r="D535" s="207"/>
      <c r="E535" s="207"/>
      <c r="F535" s="207"/>
      <c r="G535" s="207"/>
      <c r="H535" s="207"/>
      <c r="I535" s="207"/>
      <c r="J535" s="207"/>
      <c r="K535" s="215"/>
      <c r="L535" s="215"/>
      <c r="M535" s="215"/>
      <c r="N535" s="215"/>
      <c r="O535" s="215"/>
      <c r="P535" s="207"/>
    </row>
    <row r="536" spans="1:16" ht="24">
      <c r="A536" s="42" t="s">
        <v>54</v>
      </c>
      <c r="B536" s="42">
        <v>3</v>
      </c>
      <c r="C536" s="42">
        <v>4</v>
      </c>
      <c r="D536" s="42">
        <v>0</v>
      </c>
      <c r="E536" s="42">
        <v>0</v>
      </c>
      <c r="F536" s="42">
        <f>C536+D536+E536</f>
        <v>4</v>
      </c>
      <c r="G536" s="42">
        <v>2</v>
      </c>
      <c r="H536" s="42">
        <v>0</v>
      </c>
      <c r="I536" s="42">
        <v>0</v>
      </c>
      <c r="J536" s="42">
        <f>G536-HH536-I536</f>
        <v>2</v>
      </c>
      <c r="K536" s="42">
        <f>F536+J536</f>
        <v>6</v>
      </c>
      <c r="L536" s="81">
        <v>0</v>
      </c>
      <c r="M536" s="81" t="s">
        <v>82</v>
      </c>
      <c r="N536" s="81">
        <f>L536*O536</f>
        <v>0</v>
      </c>
      <c r="O536" s="81">
        <v>0</v>
      </c>
      <c r="P536" s="81">
        <v>0</v>
      </c>
    </row>
    <row r="537" spans="1:16" ht="24">
      <c r="A537" s="42" t="s">
        <v>55</v>
      </c>
      <c r="B537" s="42">
        <v>6</v>
      </c>
      <c r="C537" s="42">
        <v>3</v>
      </c>
      <c r="D537" s="42">
        <v>0</v>
      </c>
      <c r="E537" s="42">
        <v>0</v>
      </c>
      <c r="F537" s="42">
        <f t="shared" ref="F537:F561" si="36">C537+D537+E537</f>
        <v>3</v>
      </c>
      <c r="G537" s="42">
        <v>12</v>
      </c>
      <c r="H537" s="42">
        <v>0</v>
      </c>
      <c r="I537" s="42">
        <v>0</v>
      </c>
      <c r="J537" s="42">
        <f t="shared" ref="J537:J561" si="37">G537-HH537-I537</f>
        <v>12</v>
      </c>
      <c r="K537" s="42">
        <f t="shared" ref="K537:K561" si="38">F537+J537</f>
        <v>15</v>
      </c>
      <c r="L537" s="81">
        <v>0</v>
      </c>
      <c r="M537" s="81" t="s">
        <v>82</v>
      </c>
      <c r="N537" s="91">
        <f t="shared" ref="N537:N541" si="39">L537*O537</f>
        <v>0</v>
      </c>
      <c r="O537" s="91">
        <v>0</v>
      </c>
      <c r="P537" s="97">
        <v>0</v>
      </c>
    </row>
    <row r="538" spans="1:16" ht="24">
      <c r="A538" s="42" t="s">
        <v>56</v>
      </c>
      <c r="B538" s="42">
        <v>3</v>
      </c>
      <c r="C538" s="42">
        <v>0</v>
      </c>
      <c r="D538" s="42">
        <v>0</v>
      </c>
      <c r="E538" s="42">
        <v>0</v>
      </c>
      <c r="F538" s="42">
        <f t="shared" si="36"/>
        <v>0</v>
      </c>
      <c r="G538" s="42">
        <v>15</v>
      </c>
      <c r="H538" s="42">
        <v>0</v>
      </c>
      <c r="I538" s="42">
        <v>0</v>
      </c>
      <c r="J538" s="42">
        <f t="shared" si="37"/>
        <v>15</v>
      </c>
      <c r="K538" s="42">
        <f t="shared" si="38"/>
        <v>15</v>
      </c>
      <c r="L538" s="81">
        <v>0</v>
      </c>
      <c r="M538" s="81" t="s">
        <v>82</v>
      </c>
      <c r="N538" s="91">
        <f t="shared" si="39"/>
        <v>0</v>
      </c>
      <c r="O538" s="91">
        <v>0</v>
      </c>
      <c r="P538" s="97">
        <v>0</v>
      </c>
    </row>
    <row r="539" spans="1:16" ht="24">
      <c r="A539" s="42" t="s">
        <v>57</v>
      </c>
      <c r="B539" s="42">
        <v>2</v>
      </c>
      <c r="C539" s="42">
        <v>0</v>
      </c>
      <c r="D539" s="42">
        <v>0</v>
      </c>
      <c r="E539" s="42">
        <v>0</v>
      </c>
      <c r="F539" s="42">
        <f t="shared" si="36"/>
        <v>0</v>
      </c>
      <c r="G539" s="42">
        <v>5</v>
      </c>
      <c r="H539" s="42">
        <v>0</v>
      </c>
      <c r="I539" s="42">
        <v>0</v>
      </c>
      <c r="J539" s="42">
        <f t="shared" si="37"/>
        <v>5</v>
      </c>
      <c r="K539" s="42">
        <f t="shared" si="38"/>
        <v>5</v>
      </c>
      <c r="L539" s="81">
        <v>0</v>
      </c>
      <c r="M539" s="81"/>
      <c r="N539" s="81">
        <f t="shared" si="39"/>
        <v>0</v>
      </c>
      <c r="O539" s="81">
        <v>0</v>
      </c>
      <c r="P539" s="81">
        <v>0</v>
      </c>
    </row>
    <row r="540" spans="1:16" ht="24">
      <c r="A540" s="42" t="s">
        <v>58</v>
      </c>
      <c r="B540" s="42">
        <v>7</v>
      </c>
      <c r="C540" s="42">
        <v>15</v>
      </c>
      <c r="D540" s="42">
        <v>0</v>
      </c>
      <c r="E540" s="42">
        <v>0</v>
      </c>
      <c r="F540" s="42">
        <f t="shared" si="36"/>
        <v>15</v>
      </c>
      <c r="G540" s="42">
        <v>35</v>
      </c>
      <c r="H540" s="42">
        <v>0</v>
      </c>
      <c r="I540" s="42">
        <v>0</v>
      </c>
      <c r="J540" s="42">
        <f t="shared" si="37"/>
        <v>35</v>
      </c>
      <c r="K540" s="42">
        <f t="shared" si="38"/>
        <v>50</v>
      </c>
      <c r="L540" s="81">
        <v>0</v>
      </c>
      <c r="M540" s="81" t="s">
        <v>82</v>
      </c>
      <c r="N540" s="91">
        <f t="shared" si="39"/>
        <v>0</v>
      </c>
      <c r="O540" s="91">
        <v>0</v>
      </c>
      <c r="P540" s="97">
        <v>0</v>
      </c>
    </row>
    <row r="541" spans="1:16" ht="24">
      <c r="A541" s="42" t="s">
        <v>59</v>
      </c>
      <c r="B541" s="42">
        <v>11</v>
      </c>
      <c r="C541" s="42">
        <v>11</v>
      </c>
      <c r="D541" s="42">
        <v>0</v>
      </c>
      <c r="E541" s="42">
        <v>0</v>
      </c>
      <c r="F541" s="42">
        <f t="shared" si="36"/>
        <v>11</v>
      </c>
      <c r="G541" s="42">
        <v>35</v>
      </c>
      <c r="H541" s="42">
        <v>0</v>
      </c>
      <c r="I541" s="42">
        <v>0</v>
      </c>
      <c r="J541" s="42">
        <f t="shared" si="37"/>
        <v>35</v>
      </c>
      <c r="K541" s="42">
        <f t="shared" si="38"/>
        <v>46</v>
      </c>
      <c r="L541" s="81">
        <v>0</v>
      </c>
      <c r="M541" s="81" t="s">
        <v>82</v>
      </c>
      <c r="N541" s="91">
        <f t="shared" si="39"/>
        <v>0</v>
      </c>
      <c r="O541" s="91">
        <v>0</v>
      </c>
      <c r="P541" s="97">
        <v>0</v>
      </c>
    </row>
    <row r="542" spans="1:16" ht="24">
      <c r="A542" s="42" t="s">
        <v>60</v>
      </c>
      <c r="B542" s="42">
        <v>1</v>
      </c>
      <c r="C542" s="42">
        <v>0</v>
      </c>
      <c r="D542" s="42">
        <v>0</v>
      </c>
      <c r="E542" s="42">
        <v>0</v>
      </c>
      <c r="F542" s="42">
        <f t="shared" si="36"/>
        <v>0</v>
      </c>
      <c r="G542" s="42">
        <v>9</v>
      </c>
      <c r="H542" s="42">
        <v>0</v>
      </c>
      <c r="I542" s="42">
        <v>0</v>
      </c>
      <c r="J542" s="42">
        <f t="shared" si="37"/>
        <v>9</v>
      </c>
      <c r="K542" s="42">
        <f t="shared" si="38"/>
        <v>9</v>
      </c>
      <c r="L542" s="81">
        <v>0</v>
      </c>
      <c r="M542" s="81"/>
      <c r="N542" s="81">
        <f>L542*O542</f>
        <v>0</v>
      </c>
      <c r="O542" s="81">
        <v>0</v>
      </c>
      <c r="P542" s="81">
        <v>0</v>
      </c>
    </row>
    <row r="543" spans="1:16" ht="24">
      <c r="A543" s="42" t="s">
        <v>61</v>
      </c>
      <c r="B543" s="42">
        <v>9</v>
      </c>
      <c r="C543" s="42">
        <v>15</v>
      </c>
      <c r="D543" s="42">
        <v>0</v>
      </c>
      <c r="E543" s="42">
        <v>0</v>
      </c>
      <c r="F543" s="42">
        <f t="shared" si="36"/>
        <v>15</v>
      </c>
      <c r="G543" s="42">
        <v>30</v>
      </c>
      <c r="H543" s="42">
        <v>0</v>
      </c>
      <c r="I543" s="42">
        <v>0</v>
      </c>
      <c r="J543" s="42">
        <f t="shared" si="37"/>
        <v>30</v>
      </c>
      <c r="K543" s="42">
        <f t="shared" si="38"/>
        <v>45</v>
      </c>
      <c r="L543" s="81">
        <v>0</v>
      </c>
      <c r="M543" s="81" t="s">
        <v>82</v>
      </c>
      <c r="N543" s="91">
        <f t="shared" ref="N543:N549" si="40">L543*O543</f>
        <v>0</v>
      </c>
      <c r="O543" s="91">
        <v>0</v>
      </c>
      <c r="P543" s="97">
        <v>0</v>
      </c>
    </row>
    <row r="544" spans="1:16" ht="24">
      <c r="A544" s="42" t="s">
        <v>62</v>
      </c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81"/>
      <c r="M544" s="81"/>
      <c r="N544" s="81">
        <f t="shared" si="40"/>
        <v>0</v>
      </c>
      <c r="O544" s="81"/>
      <c r="P544" s="81"/>
    </row>
    <row r="545" spans="1:16" ht="24">
      <c r="A545" s="42" t="s">
        <v>63</v>
      </c>
      <c r="B545" s="42">
        <v>2</v>
      </c>
      <c r="C545" s="42">
        <v>0</v>
      </c>
      <c r="D545" s="42">
        <v>0</v>
      </c>
      <c r="E545" s="42">
        <v>0</v>
      </c>
      <c r="F545" s="42">
        <f t="shared" si="36"/>
        <v>0</v>
      </c>
      <c r="G545" s="42">
        <v>15</v>
      </c>
      <c r="H545" s="42">
        <v>0</v>
      </c>
      <c r="I545" s="42">
        <v>0</v>
      </c>
      <c r="J545" s="42">
        <f t="shared" si="37"/>
        <v>15</v>
      </c>
      <c r="K545" s="42">
        <f t="shared" si="38"/>
        <v>15</v>
      </c>
      <c r="L545" s="81">
        <v>0</v>
      </c>
      <c r="M545" s="81" t="s">
        <v>82</v>
      </c>
      <c r="N545" s="91">
        <f t="shared" si="40"/>
        <v>0</v>
      </c>
      <c r="O545" s="91">
        <v>0</v>
      </c>
      <c r="P545" s="81">
        <v>0</v>
      </c>
    </row>
    <row r="546" spans="1:16" ht="24">
      <c r="A546" s="42" t="s">
        <v>64</v>
      </c>
      <c r="B546" s="42">
        <v>2</v>
      </c>
      <c r="C546" s="42">
        <v>0</v>
      </c>
      <c r="D546" s="42">
        <v>0</v>
      </c>
      <c r="E546" s="42">
        <v>0</v>
      </c>
      <c r="F546" s="42">
        <f t="shared" si="36"/>
        <v>0</v>
      </c>
      <c r="G546" s="42">
        <v>7</v>
      </c>
      <c r="H546" s="42">
        <v>0</v>
      </c>
      <c r="I546" s="42">
        <v>0</v>
      </c>
      <c r="J546" s="42">
        <f t="shared" si="37"/>
        <v>7</v>
      </c>
      <c r="K546" s="42">
        <f t="shared" si="38"/>
        <v>7</v>
      </c>
      <c r="L546" s="81">
        <v>0</v>
      </c>
      <c r="M546" s="81"/>
      <c r="N546" s="81">
        <f t="shared" si="40"/>
        <v>0</v>
      </c>
      <c r="O546" s="81">
        <v>0</v>
      </c>
      <c r="P546" s="81">
        <v>0</v>
      </c>
    </row>
    <row r="547" spans="1:16" ht="24">
      <c r="A547" s="42" t="s">
        <v>65</v>
      </c>
      <c r="B547" s="42">
        <v>6</v>
      </c>
      <c r="C547" s="42">
        <v>11</v>
      </c>
      <c r="D547" s="42">
        <v>0</v>
      </c>
      <c r="E547" s="42">
        <v>0</v>
      </c>
      <c r="F547" s="42">
        <f t="shared" si="36"/>
        <v>11</v>
      </c>
      <c r="G547" s="42">
        <v>14</v>
      </c>
      <c r="H547" s="42">
        <v>0</v>
      </c>
      <c r="I547" s="42">
        <v>0</v>
      </c>
      <c r="J547" s="42">
        <f t="shared" si="37"/>
        <v>14</v>
      </c>
      <c r="K547" s="42">
        <f t="shared" si="38"/>
        <v>25</v>
      </c>
      <c r="L547" s="81">
        <v>0</v>
      </c>
      <c r="M547" s="81" t="s">
        <v>82</v>
      </c>
      <c r="N547" s="91">
        <f t="shared" si="40"/>
        <v>0</v>
      </c>
      <c r="O547" s="91">
        <v>0</v>
      </c>
      <c r="P547" s="81">
        <v>0</v>
      </c>
    </row>
    <row r="548" spans="1:16" ht="24">
      <c r="A548" s="42" t="s">
        <v>66</v>
      </c>
      <c r="B548" s="42">
        <v>4</v>
      </c>
      <c r="C548" s="42">
        <v>10</v>
      </c>
      <c r="D548" s="42">
        <v>0</v>
      </c>
      <c r="E548" s="42">
        <v>0</v>
      </c>
      <c r="F548" s="42">
        <f t="shared" si="36"/>
        <v>10</v>
      </c>
      <c r="G548" s="42">
        <v>15</v>
      </c>
      <c r="H548" s="42">
        <v>0</v>
      </c>
      <c r="I548" s="42">
        <v>0</v>
      </c>
      <c r="J548" s="42">
        <f t="shared" si="37"/>
        <v>15</v>
      </c>
      <c r="K548" s="42">
        <f t="shared" si="38"/>
        <v>25</v>
      </c>
      <c r="L548" s="81">
        <v>0</v>
      </c>
      <c r="M548" s="81" t="s">
        <v>82</v>
      </c>
      <c r="N548" s="91">
        <f t="shared" si="40"/>
        <v>0</v>
      </c>
      <c r="O548" s="91">
        <v>0</v>
      </c>
      <c r="P548" s="81">
        <v>0</v>
      </c>
    </row>
    <row r="549" spans="1:16" ht="24">
      <c r="A549" s="42" t="s">
        <v>67</v>
      </c>
      <c r="B549" s="83">
        <v>4</v>
      </c>
      <c r="C549" s="83">
        <v>0</v>
      </c>
      <c r="D549" s="42">
        <v>0</v>
      </c>
      <c r="E549" s="42">
        <v>0</v>
      </c>
      <c r="F549" s="42">
        <f t="shared" si="36"/>
        <v>0</v>
      </c>
      <c r="G549" s="83">
        <v>15</v>
      </c>
      <c r="H549" s="42">
        <v>0</v>
      </c>
      <c r="I549" s="42">
        <v>0</v>
      </c>
      <c r="J549" s="42">
        <f t="shared" si="37"/>
        <v>15</v>
      </c>
      <c r="K549" s="42">
        <f t="shared" si="38"/>
        <v>15</v>
      </c>
      <c r="L549" s="81">
        <v>0</v>
      </c>
      <c r="M549" s="81" t="s">
        <v>82</v>
      </c>
      <c r="N549" s="91">
        <f t="shared" si="40"/>
        <v>0</v>
      </c>
      <c r="O549" s="91">
        <v>0</v>
      </c>
      <c r="P549" s="81">
        <v>0</v>
      </c>
    </row>
    <row r="550" spans="1:16" ht="24">
      <c r="A550" s="42" t="s">
        <v>68</v>
      </c>
      <c r="B550" s="83"/>
      <c r="C550" s="83"/>
      <c r="D550" s="42"/>
      <c r="E550" s="42"/>
      <c r="F550" s="42"/>
      <c r="G550" s="83"/>
      <c r="H550" s="42"/>
      <c r="I550" s="42"/>
      <c r="J550" s="42"/>
      <c r="K550" s="42"/>
      <c r="L550" s="81"/>
      <c r="M550" s="81"/>
      <c r="N550" s="81">
        <f t="shared" ref="N550" si="41">L550*O550</f>
        <v>0</v>
      </c>
      <c r="O550" s="81"/>
      <c r="P550" s="81"/>
    </row>
    <row r="551" spans="1:16" ht="24">
      <c r="A551" s="42" t="s">
        <v>69</v>
      </c>
      <c r="B551" s="83">
        <v>9</v>
      </c>
      <c r="C551" s="83">
        <v>20</v>
      </c>
      <c r="D551" s="42">
        <v>0</v>
      </c>
      <c r="E551" s="42">
        <v>0</v>
      </c>
      <c r="F551" s="42">
        <f t="shared" si="36"/>
        <v>20</v>
      </c>
      <c r="G551" s="83">
        <v>25</v>
      </c>
      <c r="H551" s="42">
        <v>0</v>
      </c>
      <c r="I551" s="42">
        <v>0</v>
      </c>
      <c r="J551" s="42">
        <f t="shared" si="37"/>
        <v>25</v>
      </c>
      <c r="K551" s="42">
        <f t="shared" si="38"/>
        <v>45</v>
      </c>
      <c r="L551" s="81">
        <v>0</v>
      </c>
      <c r="M551" s="81" t="s">
        <v>82</v>
      </c>
      <c r="N551" s="91">
        <f>L551*O551</f>
        <v>0</v>
      </c>
      <c r="O551" s="91">
        <v>0</v>
      </c>
      <c r="P551" s="81">
        <v>0</v>
      </c>
    </row>
    <row r="552" spans="1:16" ht="24">
      <c r="A552" s="42" t="s">
        <v>70</v>
      </c>
      <c r="B552" s="83">
        <v>17</v>
      </c>
      <c r="C552" s="83">
        <v>34</v>
      </c>
      <c r="D552" s="42">
        <v>0</v>
      </c>
      <c r="E552" s="42">
        <v>0</v>
      </c>
      <c r="F552" s="42">
        <f t="shared" si="36"/>
        <v>34</v>
      </c>
      <c r="G552" s="83">
        <v>40</v>
      </c>
      <c r="H552" s="42">
        <v>0</v>
      </c>
      <c r="I552" s="42">
        <v>0</v>
      </c>
      <c r="J552" s="42">
        <f t="shared" si="37"/>
        <v>40</v>
      </c>
      <c r="K552" s="42">
        <f t="shared" si="38"/>
        <v>74</v>
      </c>
      <c r="L552" s="81">
        <v>0</v>
      </c>
      <c r="M552" s="81" t="s">
        <v>82</v>
      </c>
      <c r="N552" s="91">
        <v>0</v>
      </c>
      <c r="O552" s="91">
        <v>0</v>
      </c>
      <c r="P552" s="81">
        <v>0</v>
      </c>
    </row>
    <row r="553" spans="1:16" ht="24">
      <c r="A553" s="42" t="s">
        <v>71</v>
      </c>
      <c r="B553" s="83">
        <v>8</v>
      </c>
      <c r="C553" s="83">
        <v>14</v>
      </c>
      <c r="D553" s="42">
        <v>0</v>
      </c>
      <c r="E553" s="42">
        <v>0</v>
      </c>
      <c r="F553" s="42">
        <f t="shared" si="36"/>
        <v>14</v>
      </c>
      <c r="G553" s="83">
        <v>25</v>
      </c>
      <c r="H553" s="42">
        <v>0</v>
      </c>
      <c r="I553" s="42">
        <v>0</v>
      </c>
      <c r="J553" s="42">
        <f t="shared" si="37"/>
        <v>25</v>
      </c>
      <c r="K553" s="42">
        <f t="shared" si="38"/>
        <v>39</v>
      </c>
      <c r="L553" s="81">
        <v>0</v>
      </c>
      <c r="M553" s="81" t="s">
        <v>82</v>
      </c>
      <c r="N553" s="91">
        <f t="shared" ref="N553:N558" si="42">L553*O553</f>
        <v>0</v>
      </c>
      <c r="O553" s="91">
        <v>0</v>
      </c>
      <c r="P553" s="81">
        <v>0</v>
      </c>
    </row>
    <row r="554" spans="1:16" ht="24">
      <c r="A554" s="42" t="s">
        <v>72</v>
      </c>
      <c r="B554" s="83"/>
      <c r="C554" s="83"/>
      <c r="D554" s="42"/>
      <c r="E554" s="42"/>
      <c r="F554" s="42"/>
      <c r="G554" s="83"/>
      <c r="H554" s="42"/>
      <c r="I554" s="42"/>
      <c r="J554" s="42"/>
      <c r="K554" s="42"/>
      <c r="L554" s="81"/>
      <c r="M554" s="81"/>
      <c r="N554" s="81">
        <f t="shared" si="42"/>
        <v>0</v>
      </c>
      <c r="O554" s="81"/>
      <c r="P554" s="81"/>
    </row>
    <row r="555" spans="1:16" ht="24">
      <c r="A555" s="42" t="s">
        <v>73</v>
      </c>
      <c r="B555" s="83">
        <v>2</v>
      </c>
      <c r="C555" s="83">
        <v>0</v>
      </c>
      <c r="D555" s="42">
        <v>0</v>
      </c>
      <c r="E555" s="42">
        <v>0</v>
      </c>
      <c r="F555" s="42">
        <f t="shared" si="36"/>
        <v>0</v>
      </c>
      <c r="G555" s="83">
        <v>11</v>
      </c>
      <c r="H555" s="42">
        <v>0</v>
      </c>
      <c r="I555" s="42">
        <v>0</v>
      </c>
      <c r="J555" s="42">
        <f t="shared" si="37"/>
        <v>11</v>
      </c>
      <c r="K555" s="42">
        <f t="shared" si="38"/>
        <v>11</v>
      </c>
      <c r="L555" s="81">
        <v>0</v>
      </c>
      <c r="M555" s="81"/>
      <c r="N555" s="81">
        <f t="shared" si="42"/>
        <v>0</v>
      </c>
      <c r="O555" s="81">
        <v>0</v>
      </c>
      <c r="P555" s="81">
        <v>0</v>
      </c>
    </row>
    <row r="556" spans="1:16" ht="24">
      <c r="A556" s="42" t="s">
        <v>74</v>
      </c>
      <c r="B556" s="83">
        <v>2</v>
      </c>
      <c r="C556" s="83">
        <v>0</v>
      </c>
      <c r="D556" s="42">
        <v>0</v>
      </c>
      <c r="E556" s="42">
        <v>0</v>
      </c>
      <c r="F556" s="42">
        <v>0</v>
      </c>
      <c r="G556" s="83">
        <v>18</v>
      </c>
      <c r="H556" s="42">
        <v>0</v>
      </c>
      <c r="I556" s="42">
        <v>0</v>
      </c>
      <c r="J556" s="42">
        <f t="shared" si="37"/>
        <v>18</v>
      </c>
      <c r="K556" s="42">
        <f t="shared" si="38"/>
        <v>18</v>
      </c>
      <c r="L556" s="81">
        <v>0</v>
      </c>
      <c r="M556" s="81"/>
      <c r="N556" s="81">
        <f t="shared" si="42"/>
        <v>0</v>
      </c>
      <c r="O556" s="81">
        <v>0</v>
      </c>
      <c r="P556" s="81">
        <v>0</v>
      </c>
    </row>
    <row r="557" spans="1:16" ht="24">
      <c r="A557" s="42" t="s">
        <v>75</v>
      </c>
      <c r="B557" s="83">
        <v>16</v>
      </c>
      <c r="C557" s="83">
        <v>13</v>
      </c>
      <c r="D557" s="42">
        <v>0</v>
      </c>
      <c r="E557" s="42">
        <v>0</v>
      </c>
      <c r="F557" s="42">
        <f t="shared" si="36"/>
        <v>13</v>
      </c>
      <c r="G557" s="83">
        <v>55</v>
      </c>
      <c r="H557" s="42">
        <v>0</v>
      </c>
      <c r="I557" s="42">
        <v>0</v>
      </c>
      <c r="J557" s="42">
        <f t="shared" si="37"/>
        <v>55</v>
      </c>
      <c r="K557" s="42">
        <f t="shared" si="38"/>
        <v>68</v>
      </c>
      <c r="L557" s="81">
        <v>0</v>
      </c>
      <c r="M557" s="81" t="s">
        <v>82</v>
      </c>
      <c r="N557" s="91">
        <f t="shared" si="42"/>
        <v>0</v>
      </c>
      <c r="O557" s="91">
        <v>0</v>
      </c>
      <c r="P557" s="81">
        <v>0</v>
      </c>
    </row>
    <row r="558" spans="1:16" ht="24">
      <c r="A558" s="42" t="s">
        <v>76</v>
      </c>
      <c r="B558" s="83"/>
      <c r="C558" s="83"/>
      <c r="D558" s="42"/>
      <c r="E558" s="42"/>
      <c r="F558" s="42"/>
      <c r="G558" s="83"/>
      <c r="H558" s="42"/>
      <c r="I558" s="42"/>
      <c r="J558" s="42"/>
      <c r="K558" s="42"/>
      <c r="L558" s="81"/>
      <c r="M558" s="81"/>
      <c r="N558" s="81">
        <f t="shared" si="42"/>
        <v>0</v>
      </c>
      <c r="O558" s="81"/>
      <c r="P558" s="81"/>
    </row>
    <row r="559" spans="1:16" ht="24">
      <c r="A559" s="42" t="s">
        <v>77</v>
      </c>
      <c r="B559" s="83">
        <v>5</v>
      </c>
      <c r="C559" s="83">
        <v>10</v>
      </c>
      <c r="D559" s="42">
        <v>0</v>
      </c>
      <c r="E559" s="42">
        <v>0</v>
      </c>
      <c r="F559" s="42">
        <f t="shared" si="36"/>
        <v>10</v>
      </c>
      <c r="G559" s="83">
        <v>20</v>
      </c>
      <c r="H559" s="42">
        <v>0</v>
      </c>
      <c r="I559" s="42">
        <v>0</v>
      </c>
      <c r="J559" s="42">
        <f t="shared" si="37"/>
        <v>20</v>
      </c>
      <c r="K559" s="42">
        <f t="shared" si="38"/>
        <v>30</v>
      </c>
      <c r="L559" s="81">
        <v>0</v>
      </c>
      <c r="M559" s="81" t="s">
        <v>82</v>
      </c>
      <c r="N559" s="91">
        <f>L559*O559</f>
        <v>0</v>
      </c>
      <c r="O559" s="91">
        <v>0</v>
      </c>
      <c r="P559" s="81">
        <v>0</v>
      </c>
    </row>
    <row r="560" spans="1:16" ht="24">
      <c r="A560" s="42" t="s">
        <v>78</v>
      </c>
      <c r="B560" s="83">
        <v>2</v>
      </c>
      <c r="C560" s="83">
        <v>0</v>
      </c>
      <c r="D560" s="42">
        <v>0</v>
      </c>
      <c r="E560" s="42">
        <v>0</v>
      </c>
      <c r="F560" s="42">
        <f t="shared" si="36"/>
        <v>0</v>
      </c>
      <c r="G560" s="83">
        <v>8</v>
      </c>
      <c r="H560" s="42">
        <v>0</v>
      </c>
      <c r="I560" s="42">
        <v>0</v>
      </c>
      <c r="J560" s="42">
        <f t="shared" si="37"/>
        <v>8</v>
      </c>
      <c r="K560" s="42">
        <f t="shared" si="38"/>
        <v>8</v>
      </c>
      <c r="L560" s="81">
        <v>0</v>
      </c>
      <c r="M560" s="81"/>
      <c r="N560" s="81">
        <f>L560*O560</f>
        <v>0</v>
      </c>
      <c r="O560" s="81">
        <v>0</v>
      </c>
      <c r="P560" s="81">
        <v>0</v>
      </c>
    </row>
    <row r="561" spans="1:16" ht="24">
      <c r="A561" s="84" t="s">
        <v>23</v>
      </c>
      <c r="B561" s="85">
        <f>SUM(B536:B560)</f>
        <v>121</v>
      </c>
      <c r="C561" s="85">
        <f>SUM(C536:C560)</f>
        <v>160</v>
      </c>
      <c r="D561" s="85">
        <f>SUM(D536:D560)</f>
        <v>0</v>
      </c>
      <c r="E561" s="85">
        <f>SUM(E536:E560)</f>
        <v>0</v>
      </c>
      <c r="F561" s="86">
        <f t="shared" si="36"/>
        <v>160</v>
      </c>
      <c r="G561" s="85">
        <f>SUM(G536:G560)</f>
        <v>411</v>
      </c>
      <c r="H561" s="85">
        <f>SUM(H536:H560)</f>
        <v>0</v>
      </c>
      <c r="I561" s="85">
        <f>SUM(I536:I560)</f>
        <v>0</v>
      </c>
      <c r="J561" s="86">
        <f t="shared" si="37"/>
        <v>411</v>
      </c>
      <c r="K561" s="86">
        <f t="shared" si="38"/>
        <v>571</v>
      </c>
      <c r="L561" s="85">
        <f>SUM(L536:L560)</f>
        <v>0</v>
      </c>
      <c r="M561" s="81" t="s">
        <v>82</v>
      </c>
      <c r="N561" s="92">
        <f>SUM(N536:N560)</f>
        <v>0</v>
      </c>
      <c r="O561" s="101" t="e">
        <f t="shared" ref="O561" si="43">N561/L561</f>
        <v>#DIV/0!</v>
      </c>
      <c r="P561" s="85">
        <f>SUM(P536:P560)/5</f>
        <v>0</v>
      </c>
    </row>
    <row r="562" spans="1:16" ht="17.2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</row>
    <row r="563" spans="1:16" ht="24">
      <c r="A563" s="208" t="s">
        <v>86</v>
      </c>
      <c r="B563" s="209" t="s">
        <v>20</v>
      </c>
      <c r="C563" s="210" t="s">
        <v>40</v>
      </c>
      <c r="D563" s="211"/>
      <c r="E563" s="211"/>
      <c r="F563" s="212"/>
      <c r="G563" s="210" t="s">
        <v>41</v>
      </c>
      <c r="H563" s="211"/>
      <c r="I563" s="211"/>
      <c r="J563" s="212"/>
      <c r="K563" s="213" t="s">
        <v>42</v>
      </c>
      <c r="L563" s="213" t="s">
        <v>43</v>
      </c>
      <c r="M563" s="213" t="s">
        <v>44</v>
      </c>
      <c r="N563" s="213" t="s">
        <v>45</v>
      </c>
      <c r="O563" s="213" t="s">
        <v>46</v>
      </c>
      <c r="P563" s="205" t="s">
        <v>21</v>
      </c>
    </row>
    <row r="564" spans="1:16">
      <c r="A564" s="208"/>
      <c r="B564" s="209"/>
      <c r="C564" s="205" t="s">
        <v>47</v>
      </c>
      <c r="D564" s="205" t="s">
        <v>48</v>
      </c>
      <c r="E564" s="205" t="s">
        <v>49</v>
      </c>
      <c r="F564" s="205" t="s">
        <v>50</v>
      </c>
      <c r="G564" s="205" t="s">
        <v>51</v>
      </c>
      <c r="H564" s="205" t="s">
        <v>52</v>
      </c>
      <c r="I564" s="205" t="s">
        <v>49</v>
      </c>
      <c r="J564" s="205" t="s">
        <v>53</v>
      </c>
      <c r="K564" s="214"/>
      <c r="L564" s="214"/>
      <c r="M564" s="214"/>
      <c r="N564" s="214"/>
      <c r="O564" s="214"/>
      <c r="P564" s="206"/>
    </row>
    <row r="565" spans="1:16">
      <c r="A565" s="208"/>
      <c r="B565" s="209"/>
      <c r="C565" s="206"/>
      <c r="D565" s="206"/>
      <c r="E565" s="206"/>
      <c r="F565" s="206"/>
      <c r="G565" s="206"/>
      <c r="H565" s="206"/>
      <c r="I565" s="206"/>
      <c r="J565" s="206"/>
      <c r="K565" s="214"/>
      <c r="L565" s="214"/>
      <c r="M565" s="214"/>
      <c r="N565" s="214"/>
      <c r="O565" s="214"/>
      <c r="P565" s="206"/>
    </row>
    <row r="566" spans="1:16">
      <c r="A566" s="208"/>
      <c r="B566" s="209"/>
      <c r="C566" s="207"/>
      <c r="D566" s="207"/>
      <c r="E566" s="207"/>
      <c r="F566" s="207"/>
      <c r="G566" s="207"/>
      <c r="H566" s="207"/>
      <c r="I566" s="207"/>
      <c r="J566" s="207"/>
      <c r="K566" s="215"/>
      <c r="L566" s="215"/>
      <c r="M566" s="215"/>
      <c r="N566" s="215"/>
      <c r="O566" s="215"/>
      <c r="P566" s="207"/>
    </row>
    <row r="567" spans="1:16" ht="24">
      <c r="A567" s="42" t="s">
        <v>54</v>
      </c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81"/>
      <c r="M567" s="81"/>
      <c r="N567" s="81"/>
      <c r="O567" s="81"/>
      <c r="P567" s="81"/>
    </row>
    <row r="568" spans="1:16" ht="24">
      <c r="A568" s="42" t="s">
        <v>55</v>
      </c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81"/>
      <c r="M568" s="81"/>
      <c r="N568" s="81"/>
      <c r="O568" s="81"/>
      <c r="P568" s="81"/>
    </row>
    <row r="569" spans="1:16" ht="24">
      <c r="A569" s="42" t="s">
        <v>56</v>
      </c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81"/>
      <c r="M569" s="81"/>
      <c r="N569" s="81"/>
      <c r="O569" s="81"/>
      <c r="P569" s="81"/>
    </row>
    <row r="570" spans="1:16" ht="24">
      <c r="A570" s="42" t="s">
        <v>57</v>
      </c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81"/>
      <c r="M570" s="81"/>
      <c r="N570" s="81"/>
      <c r="O570" s="81"/>
      <c r="P570" s="81"/>
    </row>
    <row r="571" spans="1:16" ht="24">
      <c r="A571" s="42" t="s">
        <v>58</v>
      </c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81"/>
      <c r="M571" s="81"/>
      <c r="N571" s="81"/>
      <c r="O571" s="81"/>
      <c r="P571" s="81"/>
    </row>
    <row r="572" spans="1:16" ht="24">
      <c r="A572" s="42" t="s">
        <v>59</v>
      </c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81"/>
      <c r="M572" s="81"/>
      <c r="N572" s="81"/>
      <c r="O572" s="81"/>
      <c r="P572" s="81"/>
    </row>
    <row r="573" spans="1:16" ht="24">
      <c r="A573" s="42" t="s">
        <v>60</v>
      </c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81"/>
      <c r="M573" s="81"/>
      <c r="N573" s="81"/>
      <c r="O573" s="81"/>
      <c r="P573" s="81"/>
    </row>
    <row r="574" spans="1:16" ht="24">
      <c r="A574" s="42" t="s">
        <v>61</v>
      </c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81"/>
      <c r="M574" s="81"/>
      <c r="N574" s="81"/>
      <c r="O574" s="81"/>
      <c r="P574" s="81"/>
    </row>
    <row r="575" spans="1:16" ht="24">
      <c r="A575" s="42" t="s">
        <v>62</v>
      </c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81"/>
      <c r="M575" s="81"/>
      <c r="N575" s="81"/>
      <c r="O575" s="81"/>
      <c r="P575" s="81"/>
    </row>
    <row r="576" spans="1:16" ht="24">
      <c r="A576" s="42" t="s">
        <v>63</v>
      </c>
      <c r="B576" s="42">
        <v>0</v>
      </c>
      <c r="C576" s="42">
        <v>0</v>
      </c>
      <c r="D576" s="42">
        <v>0</v>
      </c>
      <c r="E576" s="42">
        <v>0</v>
      </c>
      <c r="F576" s="42">
        <f>C576+D576+E576</f>
        <v>0</v>
      </c>
      <c r="G576" s="42">
        <v>0</v>
      </c>
      <c r="H576" s="42">
        <v>0</v>
      </c>
      <c r="I576" s="42">
        <v>0</v>
      </c>
      <c r="J576" s="42">
        <f>G576-H576-I576</f>
        <v>0</v>
      </c>
      <c r="K576" s="42">
        <f>F576+J576</f>
        <v>0</v>
      </c>
      <c r="L576" s="81">
        <v>0</v>
      </c>
      <c r="M576" s="81"/>
      <c r="N576" s="81">
        <v>0</v>
      </c>
      <c r="O576" s="81" t="e">
        <f>N576/L576</f>
        <v>#DIV/0!</v>
      </c>
      <c r="P576" s="81">
        <v>0</v>
      </c>
    </row>
    <row r="577" spans="1:16" ht="24">
      <c r="A577" s="42" t="s">
        <v>64</v>
      </c>
      <c r="B577" s="42">
        <v>0</v>
      </c>
      <c r="C577" s="42">
        <v>0</v>
      </c>
      <c r="D577" s="42">
        <v>0</v>
      </c>
      <c r="E577" s="42">
        <v>0</v>
      </c>
      <c r="F577" s="42">
        <f>C577+D577+E577</f>
        <v>0</v>
      </c>
      <c r="G577" s="42">
        <v>0</v>
      </c>
      <c r="H577" s="42">
        <v>0</v>
      </c>
      <c r="I577" s="42">
        <v>0</v>
      </c>
      <c r="J577" s="42">
        <f>G577-H577-I577</f>
        <v>0</v>
      </c>
      <c r="K577" s="42">
        <f>F577+J577</f>
        <v>0</v>
      </c>
      <c r="L577" s="81">
        <v>0</v>
      </c>
      <c r="M577" s="81"/>
      <c r="N577" s="81">
        <v>0</v>
      </c>
      <c r="O577" s="81" t="e">
        <f>N577/L577</f>
        <v>#DIV/0!</v>
      </c>
      <c r="P577" s="81">
        <v>0</v>
      </c>
    </row>
    <row r="578" spans="1:16" ht="24">
      <c r="A578" s="42" t="s">
        <v>65</v>
      </c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81"/>
      <c r="M578" s="81"/>
      <c r="N578" s="81"/>
      <c r="O578" s="81"/>
      <c r="P578" s="81"/>
    </row>
    <row r="579" spans="1:16" ht="24">
      <c r="A579" s="42" t="s">
        <v>66</v>
      </c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81"/>
      <c r="M579" s="81"/>
      <c r="N579" s="81"/>
      <c r="O579" s="81"/>
      <c r="P579" s="81"/>
    </row>
    <row r="580" spans="1:16" ht="24">
      <c r="A580" s="42" t="s">
        <v>67</v>
      </c>
      <c r="B580" s="83"/>
      <c r="C580" s="83"/>
      <c r="D580" s="83"/>
      <c r="E580" s="83"/>
      <c r="F580" s="42"/>
      <c r="G580" s="83"/>
      <c r="H580" s="83"/>
      <c r="I580" s="83"/>
      <c r="J580" s="42"/>
      <c r="K580" s="42"/>
      <c r="L580" s="100"/>
      <c r="M580" s="100"/>
      <c r="N580" s="100"/>
      <c r="O580" s="81"/>
      <c r="P580" s="100"/>
    </row>
    <row r="581" spans="1:16" ht="24">
      <c r="A581" s="42" t="s">
        <v>68</v>
      </c>
      <c r="B581" s="83">
        <v>0</v>
      </c>
      <c r="C581" s="83">
        <v>0</v>
      </c>
      <c r="D581" s="83">
        <v>0</v>
      </c>
      <c r="E581" s="83">
        <v>0</v>
      </c>
      <c r="F581" s="42">
        <f>C581+D581+E581</f>
        <v>0</v>
      </c>
      <c r="G581" s="83">
        <v>0</v>
      </c>
      <c r="H581" s="83">
        <v>0</v>
      </c>
      <c r="I581" s="83">
        <v>0</v>
      </c>
      <c r="J581" s="42">
        <f>G581-H581-I581</f>
        <v>0</v>
      </c>
      <c r="K581" s="42">
        <f>F581+J581</f>
        <v>0</v>
      </c>
      <c r="L581" s="100">
        <v>0</v>
      </c>
      <c r="M581" s="100"/>
      <c r="N581" s="100">
        <v>0</v>
      </c>
      <c r="O581" s="81" t="e">
        <f>N581/L581</f>
        <v>#DIV/0!</v>
      </c>
      <c r="P581" s="100">
        <v>0</v>
      </c>
    </row>
    <row r="582" spans="1:16" ht="24">
      <c r="A582" s="42" t="s">
        <v>69</v>
      </c>
      <c r="B582" s="83"/>
      <c r="C582" s="83"/>
      <c r="D582" s="83"/>
      <c r="E582" s="83"/>
      <c r="F582" s="42"/>
      <c r="G582" s="83"/>
      <c r="H582" s="83"/>
      <c r="I582" s="83"/>
      <c r="J582" s="42"/>
      <c r="K582" s="42"/>
      <c r="L582" s="100"/>
      <c r="M582" s="100"/>
      <c r="N582" s="100"/>
      <c r="O582" s="81"/>
      <c r="P582" s="100"/>
    </row>
    <row r="583" spans="1:16" ht="24">
      <c r="A583" s="42" t="s">
        <v>70</v>
      </c>
      <c r="B583" s="83"/>
      <c r="C583" s="83"/>
      <c r="D583" s="83"/>
      <c r="E583" s="83"/>
      <c r="F583" s="42"/>
      <c r="G583" s="83"/>
      <c r="H583" s="83"/>
      <c r="I583" s="83"/>
      <c r="J583" s="42"/>
      <c r="K583" s="42"/>
      <c r="L583" s="100"/>
      <c r="M583" s="100"/>
      <c r="N583" s="100"/>
      <c r="O583" s="81"/>
      <c r="P583" s="100"/>
    </row>
    <row r="584" spans="1:16" ht="24">
      <c r="A584" s="42" t="s">
        <v>71</v>
      </c>
      <c r="B584" s="83"/>
      <c r="C584" s="83"/>
      <c r="D584" s="83"/>
      <c r="E584" s="83"/>
      <c r="F584" s="42"/>
      <c r="G584" s="83"/>
      <c r="H584" s="83"/>
      <c r="I584" s="83"/>
      <c r="J584" s="42"/>
      <c r="K584" s="42"/>
      <c r="L584" s="100"/>
      <c r="M584" s="100"/>
      <c r="N584" s="100"/>
      <c r="O584" s="81"/>
      <c r="P584" s="100"/>
    </row>
    <row r="585" spans="1:16" ht="24">
      <c r="A585" s="42" t="s">
        <v>72</v>
      </c>
      <c r="B585" s="83"/>
      <c r="C585" s="83"/>
      <c r="D585" s="83"/>
      <c r="E585" s="83"/>
      <c r="F585" s="42"/>
      <c r="G585" s="83"/>
      <c r="H585" s="83"/>
      <c r="I585" s="83"/>
      <c r="J585" s="42"/>
      <c r="K585" s="42"/>
      <c r="L585" s="100"/>
      <c r="M585" s="100"/>
      <c r="N585" s="100"/>
      <c r="O585" s="81"/>
      <c r="P585" s="100"/>
    </row>
    <row r="586" spans="1:16" ht="24">
      <c r="A586" s="42" t="s">
        <v>73</v>
      </c>
      <c r="B586" s="83"/>
      <c r="C586" s="83"/>
      <c r="D586" s="83"/>
      <c r="E586" s="83"/>
      <c r="F586" s="42"/>
      <c r="G586" s="83"/>
      <c r="H586" s="83"/>
      <c r="I586" s="83"/>
      <c r="J586" s="42"/>
      <c r="K586" s="42"/>
      <c r="L586" s="100"/>
      <c r="M586" s="100"/>
      <c r="N586" s="100"/>
      <c r="O586" s="81"/>
      <c r="P586" s="100"/>
    </row>
    <row r="587" spans="1:16" ht="24">
      <c r="A587" s="42" t="s">
        <v>74</v>
      </c>
      <c r="B587" s="83"/>
      <c r="C587" s="83"/>
      <c r="D587" s="83"/>
      <c r="E587" s="83"/>
      <c r="F587" s="42"/>
      <c r="G587" s="83"/>
      <c r="H587" s="83"/>
      <c r="I587" s="83"/>
      <c r="J587" s="42"/>
      <c r="K587" s="42"/>
      <c r="L587" s="100"/>
      <c r="M587" s="100"/>
      <c r="N587" s="100"/>
      <c r="O587" s="81"/>
      <c r="P587" s="100"/>
    </row>
    <row r="588" spans="1:16" ht="24">
      <c r="A588" s="42" t="s">
        <v>75</v>
      </c>
      <c r="B588" s="83"/>
      <c r="C588" s="83"/>
      <c r="D588" s="83"/>
      <c r="E588" s="83"/>
      <c r="F588" s="42"/>
      <c r="G588" s="83"/>
      <c r="H588" s="83"/>
      <c r="I588" s="83"/>
      <c r="J588" s="42"/>
      <c r="K588" s="42"/>
      <c r="L588" s="100"/>
      <c r="M588" s="100"/>
      <c r="N588" s="100"/>
      <c r="O588" s="81"/>
      <c r="P588" s="100"/>
    </row>
    <row r="589" spans="1:16" ht="24">
      <c r="A589" s="42" t="s">
        <v>76</v>
      </c>
      <c r="B589" s="83"/>
      <c r="C589" s="83"/>
      <c r="D589" s="83"/>
      <c r="E589" s="83"/>
      <c r="F589" s="42"/>
      <c r="G589" s="83"/>
      <c r="H589" s="83"/>
      <c r="I589" s="83"/>
      <c r="J589" s="42"/>
      <c r="K589" s="42"/>
      <c r="L589" s="100"/>
      <c r="M589" s="100"/>
      <c r="N589" s="100"/>
      <c r="O589" s="81"/>
      <c r="P589" s="100"/>
    </row>
    <row r="590" spans="1:16" ht="24">
      <c r="A590" s="42" t="s">
        <v>77</v>
      </c>
      <c r="B590" s="83"/>
      <c r="C590" s="83"/>
      <c r="D590" s="83"/>
      <c r="E590" s="83"/>
      <c r="F590" s="42"/>
      <c r="G590" s="83"/>
      <c r="H590" s="83"/>
      <c r="I590" s="83"/>
      <c r="J590" s="42"/>
      <c r="K590" s="42"/>
      <c r="L590" s="100"/>
      <c r="M590" s="100"/>
      <c r="N590" s="100"/>
      <c r="O590" s="81"/>
      <c r="P590" s="100"/>
    </row>
    <row r="591" spans="1:16" ht="24">
      <c r="A591" s="42" t="s">
        <v>78</v>
      </c>
      <c r="B591" s="83">
        <v>0</v>
      </c>
      <c r="C591" s="83">
        <v>0</v>
      </c>
      <c r="D591" s="83">
        <v>0</v>
      </c>
      <c r="E591" s="83">
        <v>0</v>
      </c>
      <c r="F591" s="42">
        <f>C591+D591+E591</f>
        <v>0</v>
      </c>
      <c r="G591" s="83">
        <v>0</v>
      </c>
      <c r="H591" s="83">
        <v>0</v>
      </c>
      <c r="I591" s="83">
        <v>0</v>
      </c>
      <c r="J591" s="42">
        <f>G591-H591-I591</f>
        <v>0</v>
      </c>
      <c r="K591" s="42">
        <f>F591+J591</f>
        <v>0</v>
      </c>
      <c r="L591" s="100">
        <v>0</v>
      </c>
      <c r="M591" s="100">
        <v>0</v>
      </c>
      <c r="N591" s="100">
        <v>0</v>
      </c>
      <c r="O591" s="81" t="e">
        <f>N591/L591</f>
        <v>#DIV/0!</v>
      </c>
      <c r="P591" s="100">
        <v>0</v>
      </c>
    </row>
    <row r="592" spans="1:16" ht="24">
      <c r="A592" s="84" t="s">
        <v>23</v>
      </c>
      <c r="B592" s="85">
        <f>SUM(B576:B591)</f>
        <v>0</v>
      </c>
      <c r="C592" s="85">
        <f>SUM(C576:C591)</f>
        <v>0</v>
      </c>
      <c r="D592" s="85">
        <f>SUM(D576:D591)</f>
        <v>0</v>
      </c>
      <c r="E592" s="85">
        <f>SUM(E581:E591)</f>
        <v>0</v>
      </c>
      <c r="F592" s="86">
        <f>C592+D592+E592</f>
        <v>0</v>
      </c>
      <c r="G592" s="85">
        <f>SUM(G567:G591)</f>
        <v>0</v>
      </c>
      <c r="H592" s="85">
        <f t="shared" ref="H592:J592" si="44">SUM(H567:H591)</f>
        <v>0</v>
      </c>
      <c r="I592" s="85">
        <f t="shared" si="44"/>
        <v>0</v>
      </c>
      <c r="J592" s="85">
        <f t="shared" si="44"/>
        <v>0</v>
      </c>
      <c r="K592" s="86">
        <f>F592+J592</f>
        <v>0</v>
      </c>
      <c r="L592" s="85">
        <f>SUM(L581:L591)</f>
        <v>0</v>
      </c>
      <c r="M592" s="85">
        <f>SUM(M581:M591)</f>
        <v>0</v>
      </c>
      <c r="N592" s="85">
        <f>SUM(N581:N591)</f>
        <v>0</v>
      </c>
      <c r="O592" s="89" t="e">
        <f>N592/L592</f>
        <v>#DIV/0!</v>
      </c>
      <c r="P592" s="85">
        <f>SUM(P581:P591)</f>
        <v>0</v>
      </c>
    </row>
    <row r="593" spans="1:16" ht="17.2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</row>
    <row r="594" spans="1:16" ht="24">
      <c r="A594" s="208" t="s">
        <v>30</v>
      </c>
      <c r="B594" s="209" t="s">
        <v>20</v>
      </c>
      <c r="C594" s="210" t="s">
        <v>40</v>
      </c>
      <c r="D594" s="211"/>
      <c r="E594" s="211"/>
      <c r="F594" s="212"/>
      <c r="G594" s="210" t="s">
        <v>41</v>
      </c>
      <c r="H594" s="211"/>
      <c r="I594" s="211"/>
      <c r="J594" s="212"/>
      <c r="K594" s="213" t="s">
        <v>42</v>
      </c>
      <c r="L594" s="213" t="s">
        <v>43</v>
      </c>
      <c r="M594" s="213" t="s">
        <v>44</v>
      </c>
      <c r="N594" s="213" t="s">
        <v>45</v>
      </c>
      <c r="O594" s="213" t="s">
        <v>46</v>
      </c>
      <c r="P594" s="205" t="s">
        <v>21</v>
      </c>
    </row>
    <row r="595" spans="1:16">
      <c r="A595" s="208"/>
      <c r="B595" s="209"/>
      <c r="C595" s="205" t="s">
        <v>47</v>
      </c>
      <c r="D595" s="205" t="s">
        <v>48</v>
      </c>
      <c r="E595" s="205" t="s">
        <v>49</v>
      </c>
      <c r="F595" s="205" t="s">
        <v>50</v>
      </c>
      <c r="G595" s="205" t="s">
        <v>51</v>
      </c>
      <c r="H595" s="205" t="s">
        <v>52</v>
      </c>
      <c r="I595" s="205" t="s">
        <v>49</v>
      </c>
      <c r="J595" s="205" t="s">
        <v>53</v>
      </c>
      <c r="K595" s="214"/>
      <c r="L595" s="214"/>
      <c r="M595" s="214"/>
      <c r="N595" s="214"/>
      <c r="O595" s="214"/>
      <c r="P595" s="206"/>
    </row>
    <row r="596" spans="1:16">
      <c r="A596" s="208"/>
      <c r="B596" s="209"/>
      <c r="C596" s="206"/>
      <c r="D596" s="206"/>
      <c r="E596" s="206"/>
      <c r="F596" s="206"/>
      <c r="G596" s="206"/>
      <c r="H596" s="206"/>
      <c r="I596" s="206"/>
      <c r="J596" s="206"/>
      <c r="K596" s="214"/>
      <c r="L596" s="214"/>
      <c r="M596" s="214"/>
      <c r="N596" s="214"/>
      <c r="O596" s="214"/>
      <c r="P596" s="206"/>
    </row>
    <row r="597" spans="1:16">
      <c r="A597" s="208"/>
      <c r="B597" s="209"/>
      <c r="C597" s="207"/>
      <c r="D597" s="207"/>
      <c r="E597" s="207"/>
      <c r="F597" s="207"/>
      <c r="G597" s="207"/>
      <c r="H597" s="207"/>
      <c r="I597" s="207"/>
      <c r="J597" s="207"/>
      <c r="K597" s="215"/>
      <c r="L597" s="215"/>
      <c r="M597" s="215"/>
      <c r="N597" s="215"/>
      <c r="O597" s="215"/>
      <c r="P597" s="207"/>
    </row>
    <row r="598" spans="1:16" ht="24">
      <c r="A598" s="42" t="s">
        <v>54</v>
      </c>
      <c r="B598" s="42">
        <v>1</v>
      </c>
      <c r="C598" s="42">
        <v>3</v>
      </c>
      <c r="D598" s="42">
        <v>0</v>
      </c>
      <c r="E598" s="42">
        <v>0</v>
      </c>
      <c r="F598" s="42">
        <f>C598+D598+E598</f>
        <v>3</v>
      </c>
      <c r="G598" s="42">
        <v>20</v>
      </c>
      <c r="H598" s="42">
        <v>0</v>
      </c>
      <c r="I598" s="42">
        <v>0</v>
      </c>
      <c r="J598" s="42">
        <f>G598-H598-I598</f>
        <v>20</v>
      </c>
      <c r="K598" s="42">
        <f>F598+J598</f>
        <v>23</v>
      </c>
      <c r="L598" s="42">
        <v>0</v>
      </c>
      <c r="M598" s="42" t="s">
        <v>81</v>
      </c>
      <c r="N598" s="44">
        <f>O598*L598</f>
        <v>0</v>
      </c>
      <c r="O598" s="44">
        <v>0</v>
      </c>
      <c r="P598" s="44">
        <v>0</v>
      </c>
    </row>
    <row r="599" spans="1:16" ht="24">
      <c r="A599" s="42" t="s">
        <v>55</v>
      </c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4">
        <f t="shared" ref="N599:N622" si="45">O599*L599</f>
        <v>0</v>
      </c>
      <c r="O599" s="44"/>
      <c r="P599" s="44"/>
    </row>
    <row r="600" spans="1:16" ht="24">
      <c r="A600" s="42" t="s">
        <v>56</v>
      </c>
      <c r="B600" s="42">
        <v>2</v>
      </c>
      <c r="C600" s="42">
        <v>5</v>
      </c>
      <c r="D600" s="42">
        <v>0</v>
      </c>
      <c r="E600" s="42">
        <v>0</v>
      </c>
      <c r="F600" s="42">
        <f>C600+D600+E600</f>
        <v>5</v>
      </c>
      <c r="G600" s="42">
        <v>20</v>
      </c>
      <c r="H600" s="42">
        <v>0</v>
      </c>
      <c r="I600" s="42">
        <v>0</v>
      </c>
      <c r="J600" s="42">
        <f>G600-H600-I600</f>
        <v>20</v>
      </c>
      <c r="K600" s="42">
        <f>F600+J600</f>
        <v>25</v>
      </c>
      <c r="L600" s="42">
        <v>0</v>
      </c>
      <c r="M600" s="42" t="s">
        <v>81</v>
      </c>
      <c r="N600" s="44">
        <f t="shared" si="45"/>
        <v>0</v>
      </c>
      <c r="O600" s="44">
        <v>0</v>
      </c>
      <c r="P600" s="44">
        <v>0</v>
      </c>
    </row>
    <row r="601" spans="1:16" ht="24">
      <c r="A601" s="42" t="s">
        <v>57</v>
      </c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4">
        <f t="shared" si="45"/>
        <v>0</v>
      </c>
      <c r="O601" s="44"/>
      <c r="P601" s="44"/>
    </row>
    <row r="602" spans="1:16" ht="24">
      <c r="A602" s="42" t="s">
        <v>58</v>
      </c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4">
        <f t="shared" si="45"/>
        <v>0</v>
      </c>
      <c r="O602" s="44"/>
      <c r="P602" s="44"/>
    </row>
    <row r="603" spans="1:16" ht="24">
      <c r="A603" s="42" t="s">
        <v>59</v>
      </c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4">
        <f t="shared" si="45"/>
        <v>0</v>
      </c>
      <c r="O603" s="44"/>
      <c r="P603" s="44"/>
    </row>
    <row r="604" spans="1:16" ht="24">
      <c r="A604" s="42" t="s">
        <v>60</v>
      </c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4">
        <f t="shared" si="45"/>
        <v>0</v>
      </c>
      <c r="O604" s="44"/>
      <c r="P604" s="44"/>
    </row>
    <row r="605" spans="1:16" ht="24">
      <c r="A605" s="42" t="s">
        <v>61</v>
      </c>
      <c r="B605" s="42">
        <v>2</v>
      </c>
      <c r="C605" s="42">
        <v>5</v>
      </c>
      <c r="D605" s="42">
        <v>0</v>
      </c>
      <c r="E605" s="42">
        <v>0</v>
      </c>
      <c r="F605" s="42">
        <f>C605+D605+E605</f>
        <v>5</v>
      </c>
      <c r="G605" s="42">
        <v>10</v>
      </c>
      <c r="H605" s="42">
        <v>0</v>
      </c>
      <c r="I605" s="42">
        <v>0</v>
      </c>
      <c r="J605" s="42">
        <f>G605-H605-I605</f>
        <v>10</v>
      </c>
      <c r="K605" s="42">
        <f>F605+J605</f>
        <v>15</v>
      </c>
      <c r="L605" s="42">
        <v>0</v>
      </c>
      <c r="M605" s="42" t="s">
        <v>81</v>
      </c>
      <c r="N605" s="44">
        <f t="shared" si="45"/>
        <v>0</v>
      </c>
      <c r="O605" s="44">
        <v>0</v>
      </c>
      <c r="P605" s="44">
        <v>0</v>
      </c>
    </row>
    <row r="606" spans="1:16" ht="24">
      <c r="A606" s="42" t="s">
        <v>62</v>
      </c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4">
        <f t="shared" si="45"/>
        <v>0</v>
      </c>
      <c r="O606" s="44"/>
      <c r="P606" s="44"/>
    </row>
    <row r="607" spans="1:16" ht="24">
      <c r="A607" s="42" t="s">
        <v>63</v>
      </c>
      <c r="B607" s="42">
        <v>5</v>
      </c>
      <c r="C607" s="42">
        <v>10</v>
      </c>
      <c r="D607" s="42">
        <v>0</v>
      </c>
      <c r="E607" s="42">
        <v>0</v>
      </c>
      <c r="F607" s="42">
        <f>C607+D607+E607</f>
        <v>10</v>
      </c>
      <c r="G607" s="42">
        <v>40</v>
      </c>
      <c r="H607" s="42">
        <v>0</v>
      </c>
      <c r="I607" s="42">
        <v>0</v>
      </c>
      <c r="J607" s="42">
        <f>G607-H607-I607</f>
        <v>40</v>
      </c>
      <c r="K607" s="42">
        <f>F607+J607</f>
        <v>50</v>
      </c>
      <c r="L607" s="42">
        <v>0</v>
      </c>
      <c r="M607" s="42" t="s">
        <v>81</v>
      </c>
      <c r="N607" s="44">
        <f t="shared" si="45"/>
        <v>0</v>
      </c>
      <c r="O607" s="44">
        <v>0</v>
      </c>
      <c r="P607" s="44">
        <v>0</v>
      </c>
    </row>
    <row r="608" spans="1:16" ht="24">
      <c r="A608" s="42" t="s">
        <v>64</v>
      </c>
      <c r="B608" s="42">
        <v>1</v>
      </c>
      <c r="C608" s="42">
        <v>7</v>
      </c>
      <c r="D608" s="42">
        <v>0</v>
      </c>
      <c r="E608" s="42">
        <v>0</v>
      </c>
      <c r="F608" s="42">
        <f>C608+D608+E608</f>
        <v>7</v>
      </c>
      <c r="G608" s="42">
        <v>7</v>
      </c>
      <c r="H608" s="42">
        <v>0</v>
      </c>
      <c r="I608" s="42">
        <v>0</v>
      </c>
      <c r="J608" s="42">
        <f>G608-H608-I608</f>
        <v>7</v>
      </c>
      <c r="K608" s="42">
        <f>F608+J608</f>
        <v>14</v>
      </c>
      <c r="L608" s="42">
        <v>0</v>
      </c>
      <c r="M608" s="42" t="s">
        <v>81</v>
      </c>
      <c r="N608" s="44">
        <f t="shared" si="45"/>
        <v>0</v>
      </c>
      <c r="O608" s="44">
        <v>0</v>
      </c>
      <c r="P608" s="44">
        <v>0</v>
      </c>
    </row>
    <row r="609" spans="1:16" ht="24">
      <c r="A609" s="42" t="s">
        <v>65</v>
      </c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4">
        <f t="shared" si="45"/>
        <v>0</v>
      </c>
      <c r="O609" s="44"/>
      <c r="P609" s="44"/>
    </row>
    <row r="610" spans="1:16" ht="24">
      <c r="A610" s="42" t="s">
        <v>66</v>
      </c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4">
        <f t="shared" si="45"/>
        <v>0</v>
      </c>
      <c r="O610" s="44"/>
      <c r="P610" s="44"/>
    </row>
    <row r="611" spans="1:16" ht="24">
      <c r="A611" s="42" t="s">
        <v>67</v>
      </c>
      <c r="B611" s="83"/>
      <c r="C611" s="83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4">
        <f t="shared" si="45"/>
        <v>0</v>
      </c>
      <c r="O611" s="44"/>
      <c r="P611" s="44"/>
    </row>
    <row r="612" spans="1:16" ht="24">
      <c r="A612" s="42" t="s">
        <v>68</v>
      </c>
      <c r="B612" s="83"/>
      <c r="C612" s="83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4">
        <f t="shared" si="45"/>
        <v>0</v>
      </c>
      <c r="O612" s="44"/>
      <c r="P612" s="44"/>
    </row>
    <row r="613" spans="1:16" ht="24">
      <c r="A613" s="42" t="s">
        <v>69</v>
      </c>
      <c r="B613" s="83"/>
      <c r="C613" s="83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4">
        <f t="shared" si="45"/>
        <v>0</v>
      </c>
      <c r="O613" s="44"/>
      <c r="P613" s="44"/>
    </row>
    <row r="614" spans="1:16" ht="24">
      <c r="A614" s="42" t="s">
        <v>70</v>
      </c>
      <c r="B614" s="83">
        <v>1</v>
      </c>
      <c r="C614" s="83">
        <v>5</v>
      </c>
      <c r="D614" s="42">
        <v>0</v>
      </c>
      <c r="E614" s="42">
        <v>0</v>
      </c>
      <c r="F614" s="42">
        <f>C614+D614+E614</f>
        <v>5</v>
      </c>
      <c r="G614" s="42">
        <v>10</v>
      </c>
      <c r="H614" s="42">
        <v>0</v>
      </c>
      <c r="I614" s="42">
        <v>0</v>
      </c>
      <c r="J614" s="42">
        <f>G614-H614-I614</f>
        <v>10</v>
      </c>
      <c r="K614" s="42">
        <f>F614+J614</f>
        <v>15</v>
      </c>
      <c r="L614" s="42">
        <v>0</v>
      </c>
      <c r="M614" s="42" t="s">
        <v>81</v>
      </c>
      <c r="N614" s="44">
        <f t="shared" si="45"/>
        <v>0</v>
      </c>
      <c r="O614" s="44">
        <v>0</v>
      </c>
      <c r="P614" s="44">
        <v>0</v>
      </c>
    </row>
    <row r="615" spans="1:16" ht="24">
      <c r="A615" s="42" t="s">
        <v>71</v>
      </c>
      <c r="B615" s="83"/>
      <c r="C615" s="83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4">
        <f t="shared" si="45"/>
        <v>0</v>
      </c>
      <c r="O615" s="44"/>
      <c r="P615" s="44"/>
    </row>
    <row r="616" spans="1:16" ht="24">
      <c r="A616" s="42" t="s">
        <v>72</v>
      </c>
      <c r="B616" s="83">
        <v>1</v>
      </c>
      <c r="C616" s="83">
        <v>4</v>
      </c>
      <c r="D616" s="42">
        <v>0</v>
      </c>
      <c r="E616" s="42">
        <v>0</v>
      </c>
      <c r="F616" s="42">
        <f>C616+D616+E616</f>
        <v>4</v>
      </c>
      <c r="G616" s="42">
        <v>10</v>
      </c>
      <c r="H616" s="42">
        <v>0</v>
      </c>
      <c r="I616" s="42">
        <v>0</v>
      </c>
      <c r="J616" s="42">
        <f>G616-H616-I616</f>
        <v>10</v>
      </c>
      <c r="K616" s="42">
        <f>F616+J616</f>
        <v>14</v>
      </c>
      <c r="L616" s="42">
        <v>0</v>
      </c>
      <c r="M616" s="42" t="s">
        <v>81</v>
      </c>
      <c r="N616" s="44">
        <f t="shared" si="45"/>
        <v>0</v>
      </c>
      <c r="O616" s="44">
        <v>0</v>
      </c>
      <c r="P616" s="44">
        <v>0</v>
      </c>
    </row>
    <row r="617" spans="1:16" ht="24">
      <c r="A617" s="42" t="s">
        <v>73</v>
      </c>
      <c r="B617" s="83"/>
      <c r="C617" s="83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4">
        <f t="shared" si="45"/>
        <v>0</v>
      </c>
      <c r="O617" s="44"/>
      <c r="P617" s="44"/>
    </row>
    <row r="618" spans="1:16" ht="24">
      <c r="A618" s="42" t="s">
        <v>74</v>
      </c>
      <c r="B618" s="83"/>
      <c r="C618" s="83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4">
        <f t="shared" si="45"/>
        <v>0</v>
      </c>
      <c r="O618" s="44"/>
      <c r="P618" s="44"/>
    </row>
    <row r="619" spans="1:16" ht="24">
      <c r="A619" s="42" t="s">
        <v>75</v>
      </c>
      <c r="B619" s="83"/>
      <c r="C619" s="83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4">
        <f t="shared" si="45"/>
        <v>0</v>
      </c>
      <c r="O619" s="44"/>
      <c r="P619" s="44"/>
    </row>
    <row r="620" spans="1:16" ht="24">
      <c r="A620" s="42" t="s">
        <v>76</v>
      </c>
      <c r="B620" s="83"/>
      <c r="C620" s="83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4">
        <f t="shared" si="45"/>
        <v>0</v>
      </c>
      <c r="O620" s="44"/>
      <c r="P620" s="44"/>
    </row>
    <row r="621" spans="1:16" ht="24">
      <c r="A621" s="42" t="s">
        <v>77</v>
      </c>
      <c r="B621" s="83"/>
      <c r="C621" s="83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4">
        <f t="shared" si="45"/>
        <v>0</v>
      </c>
      <c r="O621" s="44"/>
      <c r="P621" s="44"/>
    </row>
    <row r="622" spans="1:16" ht="24">
      <c r="A622" s="42" t="s">
        <v>78</v>
      </c>
      <c r="B622" s="83">
        <v>1</v>
      </c>
      <c r="C622" s="83">
        <v>0</v>
      </c>
      <c r="D622" s="42">
        <v>0</v>
      </c>
      <c r="E622" s="42">
        <v>0</v>
      </c>
      <c r="F622" s="42">
        <f>C622+D622+E622</f>
        <v>0</v>
      </c>
      <c r="G622" s="42">
        <v>32</v>
      </c>
      <c r="H622" s="42">
        <v>0</v>
      </c>
      <c r="I622" s="42">
        <v>0</v>
      </c>
      <c r="J622" s="42">
        <f>G622-H622-I622</f>
        <v>32</v>
      </c>
      <c r="K622" s="42">
        <f>F622+J622</f>
        <v>32</v>
      </c>
      <c r="L622" s="42">
        <v>20</v>
      </c>
      <c r="M622" s="42" t="s">
        <v>81</v>
      </c>
      <c r="N622" s="44">
        <f t="shared" si="45"/>
        <v>4000</v>
      </c>
      <c r="O622" s="44">
        <v>200</v>
      </c>
      <c r="P622" s="44">
        <v>6</v>
      </c>
    </row>
    <row r="623" spans="1:16" ht="24">
      <c r="A623" s="84" t="s">
        <v>23</v>
      </c>
      <c r="B623" s="85">
        <f>SUM(B598:B622)</f>
        <v>14</v>
      </c>
      <c r="C623" s="85">
        <f>SUM(C598:C622)</f>
        <v>39</v>
      </c>
      <c r="D623" s="85">
        <f>SUM(D598:D622)</f>
        <v>0</v>
      </c>
      <c r="E623" s="85">
        <f>SUM(E598:E622)</f>
        <v>0</v>
      </c>
      <c r="F623" s="86">
        <f>C623+D623+E623</f>
        <v>39</v>
      </c>
      <c r="G623" s="85">
        <f>SUM(G598:G622)</f>
        <v>149</v>
      </c>
      <c r="H623" s="85">
        <f>SUM(H598:H622)</f>
        <v>0</v>
      </c>
      <c r="I623" s="85">
        <f>SUM(I598:I622)</f>
        <v>0</v>
      </c>
      <c r="J623" s="86">
        <f>G623-H623-I623</f>
        <v>149</v>
      </c>
      <c r="K623" s="86">
        <f>F623+J623</f>
        <v>188</v>
      </c>
      <c r="L623" s="85">
        <f>SUM(L598:L622)</f>
        <v>20</v>
      </c>
      <c r="M623" s="42" t="s">
        <v>81</v>
      </c>
      <c r="N623" s="87">
        <f>SUM(N598:N622)</f>
        <v>4000</v>
      </c>
      <c r="O623" s="112">
        <f>N623/L623</f>
        <v>200</v>
      </c>
      <c r="P623" s="87">
        <f>SUM(P598:P622)</f>
        <v>6</v>
      </c>
    </row>
    <row r="624" spans="1:16" ht="17.2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</row>
    <row r="625" spans="1:16" ht="24">
      <c r="A625" s="208" t="s">
        <v>31</v>
      </c>
      <c r="B625" s="209" t="s">
        <v>20</v>
      </c>
      <c r="C625" s="210" t="s">
        <v>40</v>
      </c>
      <c r="D625" s="211"/>
      <c r="E625" s="211"/>
      <c r="F625" s="212"/>
      <c r="G625" s="210" t="s">
        <v>41</v>
      </c>
      <c r="H625" s="211"/>
      <c r="I625" s="211"/>
      <c r="J625" s="212"/>
      <c r="K625" s="213" t="s">
        <v>42</v>
      </c>
      <c r="L625" s="213" t="s">
        <v>43</v>
      </c>
      <c r="M625" s="213" t="s">
        <v>44</v>
      </c>
      <c r="N625" s="213" t="s">
        <v>45</v>
      </c>
      <c r="O625" s="213" t="s">
        <v>46</v>
      </c>
      <c r="P625" s="205" t="s">
        <v>21</v>
      </c>
    </row>
    <row r="626" spans="1:16">
      <c r="A626" s="208"/>
      <c r="B626" s="209"/>
      <c r="C626" s="205" t="s">
        <v>47</v>
      </c>
      <c r="D626" s="205" t="s">
        <v>48</v>
      </c>
      <c r="E626" s="205" t="s">
        <v>49</v>
      </c>
      <c r="F626" s="205" t="s">
        <v>50</v>
      </c>
      <c r="G626" s="205" t="s">
        <v>51</v>
      </c>
      <c r="H626" s="205" t="s">
        <v>52</v>
      </c>
      <c r="I626" s="205" t="s">
        <v>49</v>
      </c>
      <c r="J626" s="205" t="s">
        <v>53</v>
      </c>
      <c r="K626" s="214"/>
      <c r="L626" s="214"/>
      <c r="M626" s="214"/>
      <c r="N626" s="214"/>
      <c r="O626" s="214"/>
      <c r="P626" s="206"/>
    </row>
    <row r="627" spans="1:16">
      <c r="A627" s="208"/>
      <c r="B627" s="209"/>
      <c r="C627" s="206"/>
      <c r="D627" s="206"/>
      <c r="E627" s="206"/>
      <c r="F627" s="206"/>
      <c r="G627" s="206"/>
      <c r="H627" s="206"/>
      <c r="I627" s="206"/>
      <c r="J627" s="206"/>
      <c r="K627" s="214"/>
      <c r="L627" s="214"/>
      <c r="M627" s="214"/>
      <c r="N627" s="214"/>
      <c r="O627" s="214"/>
      <c r="P627" s="206"/>
    </row>
    <row r="628" spans="1:16">
      <c r="A628" s="208"/>
      <c r="B628" s="209"/>
      <c r="C628" s="207"/>
      <c r="D628" s="207"/>
      <c r="E628" s="207"/>
      <c r="F628" s="207"/>
      <c r="G628" s="207"/>
      <c r="H628" s="207"/>
      <c r="I628" s="207"/>
      <c r="J628" s="207"/>
      <c r="K628" s="215"/>
      <c r="L628" s="215"/>
      <c r="M628" s="215"/>
      <c r="N628" s="215"/>
      <c r="O628" s="215"/>
      <c r="P628" s="207"/>
    </row>
    <row r="629" spans="1:16" ht="24">
      <c r="A629" s="42" t="s">
        <v>54</v>
      </c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</row>
    <row r="630" spans="1:16" ht="24">
      <c r="A630" s="42" t="s">
        <v>55</v>
      </c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</row>
    <row r="631" spans="1:16" ht="24">
      <c r="A631" s="42" t="s">
        <v>56</v>
      </c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</row>
    <row r="632" spans="1:16" ht="24">
      <c r="A632" s="42" t="s">
        <v>57</v>
      </c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</row>
    <row r="633" spans="1:16" ht="24">
      <c r="A633" s="42" t="s">
        <v>58</v>
      </c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</row>
    <row r="634" spans="1:16" ht="24">
      <c r="A634" s="42" t="s">
        <v>59</v>
      </c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</row>
    <row r="635" spans="1:16" ht="24">
      <c r="A635" s="42" t="s">
        <v>60</v>
      </c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</row>
    <row r="636" spans="1:16" ht="24">
      <c r="A636" s="42" t="s">
        <v>61</v>
      </c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</row>
    <row r="637" spans="1:16" ht="24">
      <c r="A637" s="42" t="s">
        <v>62</v>
      </c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</row>
    <row r="638" spans="1:16" ht="24">
      <c r="A638" s="42" t="s">
        <v>63</v>
      </c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</row>
    <row r="639" spans="1:16" ht="24">
      <c r="A639" s="42" t="s">
        <v>64</v>
      </c>
      <c r="B639" s="42">
        <v>2</v>
      </c>
      <c r="C639" s="42">
        <v>4</v>
      </c>
      <c r="D639" s="42">
        <v>0</v>
      </c>
      <c r="E639" s="42">
        <v>0</v>
      </c>
      <c r="F639" s="42">
        <f>C639+D639+E639</f>
        <v>4</v>
      </c>
      <c r="G639" s="42">
        <v>0</v>
      </c>
      <c r="H639" s="42">
        <v>0</v>
      </c>
      <c r="I639" s="42">
        <v>0</v>
      </c>
      <c r="J639" s="42">
        <f>G639-H639-I639</f>
        <v>0</v>
      </c>
      <c r="K639" s="42">
        <f>F639+J639</f>
        <v>4</v>
      </c>
      <c r="L639" s="42">
        <v>0</v>
      </c>
      <c r="M639" s="42">
        <v>0</v>
      </c>
      <c r="N639" s="42">
        <v>0</v>
      </c>
      <c r="O639" s="42">
        <v>0</v>
      </c>
      <c r="P639" s="42">
        <v>0</v>
      </c>
    </row>
    <row r="640" spans="1:16" ht="24">
      <c r="A640" s="42" t="s">
        <v>65</v>
      </c>
      <c r="B640" s="42"/>
      <c r="C640" s="42"/>
      <c r="D640" s="42">
        <v>0</v>
      </c>
      <c r="E640" s="42">
        <v>0</v>
      </c>
      <c r="F640" s="42">
        <f t="shared" ref="F640:F653" si="46">C640+D640+E640</f>
        <v>0</v>
      </c>
      <c r="G640" s="42"/>
      <c r="H640" s="42">
        <v>0</v>
      </c>
      <c r="I640" s="42">
        <v>0</v>
      </c>
      <c r="J640" s="42">
        <f t="shared" ref="J640:J653" si="47">G640-H640-I640</f>
        <v>0</v>
      </c>
      <c r="K640" s="42">
        <f t="shared" ref="K640:K653" si="48">F640+J640</f>
        <v>0</v>
      </c>
      <c r="L640" s="42"/>
      <c r="M640" s="42"/>
      <c r="N640" s="42"/>
      <c r="O640" s="42"/>
      <c r="P640" s="42"/>
    </row>
    <row r="641" spans="1:16" ht="24">
      <c r="A641" s="42" t="s">
        <v>66</v>
      </c>
      <c r="B641" s="42"/>
      <c r="C641" s="42"/>
      <c r="D641" s="42">
        <v>0</v>
      </c>
      <c r="E641" s="42">
        <v>0</v>
      </c>
      <c r="F641" s="42">
        <f t="shared" si="46"/>
        <v>0</v>
      </c>
      <c r="G641" s="42"/>
      <c r="H641" s="42">
        <v>0</v>
      </c>
      <c r="I641" s="42">
        <v>0</v>
      </c>
      <c r="J641" s="42">
        <f t="shared" si="47"/>
        <v>0</v>
      </c>
      <c r="K641" s="42">
        <f t="shared" si="48"/>
        <v>0</v>
      </c>
      <c r="L641" s="42"/>
      <c r="M641" s="42"/>
      <c r="N641" s="42"/>
      <c r="O641" s="42"/>
      <c r="P641" s="42"/>
    </row>
    <row r="642" spans="1:16" ht="24">
      <c r="A642" s="42" t="s">
        <v>67</v>
      </c>
      <c r="B642" s="83"/>
      <c r="C642" s="83"/>
      <c r="D642" s="42">
        <v>0</v>
      </c>
      <c r="E642" s="42">
        <v>0</v>
      </c>
      <c r="F642" s="42">
        <f t="shared" si="46"/>
        <v>0</v>
      </c>
      <c r="G642" s="83"/>
      <c r="H642" s="42">
        <v>0</v>
      </c>
      <c r="I642" s="42">
        <v>0</v>
      </c>
      <c r="J642" s="42">
        <f t="shared" si="47"/>
        <v>0</v>
      </c>
      <c r="K642" s="42">
        <f t="shared" si="48"/>
        <v>0</v>
      </c>
      <c r="L642" s="83"/>
      <c r="M642" s="83"/>
      <c r="N642" s="83"/>
      <c r="O642" s="42"/>
      <c r="P642" s="83"/>
    </row>
    <row r="643" spans="1:16" ht="24">
      <c r="A643" s="42" t="s">
        <v>68</v>
      </c>
      <c r="B643" s="83"/>
      <c r="C643" s="83"/>
      <c r="D643" s="42">
        <v>0</v>
      </c>
      <c r="E643" s="42">
        <v>0</v>
      </c>
      <c r="F643" s="42">
        <f t="shared" si="46"/>
        <v>0</v>
      </c>
      <c r="G643" s="83"/>
      <c r="H643" s="42">
        <v>0</v>
      </c>
      <c r="I643" s="42">
        <v>0</v>
      </c>
      <c r="J643" s="42">
        <f t="shared" si="47"/>
        <v>0</v>
      </c>
      <c r="K643" s="42">
        <f t="shared" si="48"/>
        <v>0</v>
      </c>
      <c r="L643" s="83"/>
      <c r="M643" s="83"/>
      <c r="N643" s="83"/>
      <c r="O643" s="42"/>
      <c r="P643" s="83"/>
    </row>
    <row r="644" spans="1:16" ht="24">
      <c r="A644" s="42" t="s">
        <v>69</v>
      </c>
      <c r="B644" s="83"/>
      <c r="C644" s="83"/>
      <c r="D644" s="42">
        <v>0</v>
      </c>
      <c r="E644" s="42">
        <v>0</v>
      </c>
      <c r="F644" s="42">
        <f t="shared" si="46"/>
        <v>0</v>
      </c>
      <c r="G644" s="83"/>
      <c r="H644" s="42">
        <v>0</v>
      </c>
      <c r="I644" s="42">
        <v>0</v>
      </c>
      <c r="J644" s="42">
        <f t="shared" si="47"/>
        <v>0</v>
      </c>
      <c r="K644" s="42">
        <f t="shared" si="48"/>
        <v>0</v>
      </c>
      <c r="L644" s="83"/>
      <c r="M644" s="83"/>
      <c r="N644" s="83"/>
      <c r="O644" s="42"/>
      <c r="P644" s="83"/>
    </row>
    <row r="645" spans="1:16" ht="24">
      <c r="A645" s="42" t="s">
        <v>70</v>
      </c>
      <c r="B645" s="83">
        <v>3</v>
      </c>
      <c r="C645" s="83">
        <v>5</v>
      </c>
      <c r="D645" s="42">
        <v>0</v>
      </c>
      <c r="E645" s="42">
        <v>0</v>
      </c>
      <c r="F645" s="42">
        <f t="shared" si="46"/>
        <v>5</v>
      </c>
      <c r="G645" s="83">
        <v>10</v>
      </c>
      <c r="H645" s="42">
        <v>0</v>
      </c>
      <c r="I645" s="42">
        <v>0</v>
      </c>
      <c r="J645" s="42">
        <f t="shared" si="47"/>
        <v>10</v>
      </c>
      <c r="K645" s="42">
        <f t="shared" si="48"/>
        <v>15</v>
      </c>
      <c r="L645" s="83">
        <v>0</v>
      </c>
      <c r="M645" s="83"/>
      <c r="N645" s="83">
        <f>L645*O645</f>
        <v>0</v>
      </c>
      <c r="O645" s="42">
        <v>0</v>
      </c>
      <c r="P645" s="83">
        <v>0</v>
      </c>
    </row>
    <row r="646" spans="1:16" ht="24">
      <c r="A646" s="42" t="s">
        <v>71</v>
      </c>
      <c r="B646" s="83">
        <v>2</v>
      </c>
      <c r="C646" s="83">
        <v>10</v>
      </c>
      <c r="D646" s="42">
        <v>0</v>
      </c>
      <c r="E646" s="42">
        <v>0</v>
      </c>
      <c r="F646" s="42">
        <f t="shared" si="46"/>
        <v>10</v>
      </c>
      <c r="G646" s="83"/>
      <c r="H646" s="42">
        <v>0</v>
      </c>
      <c r="I646" s="42">
        <v>0</v>
      </c>
      <c r="J646" s="42">
        <f t="shared" si="47"/>
        <v>0</v>
      </c>
      <c r="K646" s="42">
        <f t="shared" si="48"/>
        <v>10</v>
      </c>
      <c r="L646" s="83"/>
      <c r="M646" s="83"/>
      <c r="N646" s="83"/>
      <c r="O646" s="42"/>
      <c r="P646" s="83"/>
    </row>
    <row r="647" spans="1:16" ht="24">
      <c r="A647" s="42" t="s">
        <v>72</v>
      </c>
      <c r="B647" s="83"/>
      <c r="C647" s="83"/>
      <c r="D647" s="42">
        <v>0</v>
      </c>
      <c r="E647" s="42">
        <v>0</v>
      </c>
      <c r="F647" s="42">
        <f t="shared" si="46"/>
        <v>0</v>
      </c>
      <c r="G647" s="83"/>
      <c r="H647" s="42">
        <v>0</v>
      </c>
      <c r="I647" s="42">
        <v>0</v>
      </c>
      <c r="J647" s="42">
        <f t="shared" si="47"/>
        <v>0</v>
      </c>
      <c r="K647" s="42">
        <f t="shared" si="48"/>
        <v>0</v>
      </c>
      <c r="L647" s="83"/>
      <c r="M647" s="83"/>
      <c r="N647" s="83"/>
      <c r="O647" s="42"/>
      <c r="P647" s="83"/>
    </row>
    <row r="648" spans="1:16" ht="24">
      <c r="A648" s="42" t="s">
        <v>73</v>
      </c>
      <c r="B648" s="83"/>
      <c r="C648" s="83"/>
      <c r="D648" s="42">
        <v>0</v>
      </c>
      <c r="E648" s="42">
        <v>0</v>
      </c>
      <c r="F648" s="42">
        <f t="shared" si="46"/>
        <v>0</v>
      </c>
      <c r="G648" s="83"/>
      <c r="H648" s="42">
        <v>0</v>
      </c>
      <c r="I648" s="42">
        <v>0</v>
      </c>
      <c r="J648" s="42">
        <f t="shared" si="47"/>
        <v>0</v>
      </c>
      <c r="K648" s="42">
        <f t="shared" si="48"/>
        <v>0</v>
      </c>
      <c r="L648" s="83"/>
      <c r="M648" s="83"/>
      <c r="N648" s="83"/>
      <c r="O648" s="42"/>
      <c r="P648" s="83"/>
    </row>
    <row r="649" spans="1:16" ht="24">
      <c r="A649" s="42" t="s">
        <v>74</v>
      </c>
      <c r="B649" s="83"/>
      <c r="C649" s="83"/>
      <c r="D649" s="42">
        <v>0</v>
      </c>
      <c r="E649" s="42">
        <v>0</v>
      </c>
      <c r="F649" s="42">
        <f t="shared" si="46"/>
        <v>0</v>
      </c>
      <c r="G649" s="83"/>
      <c r="H649" s="42">
        <v>0</v>
      </c>
      <c r="I649" s="42">
        <v>0</v>
      </c>
      <c r="J649" s="42">
        <f t="shared" si="47"/>
        <v>0</v>
      </c>
      <c r="K649" s="42">
        <f t="shared" si="48"/>
        <v>0</v>
      </c>
      <c r="L649" s="83"/>
      <c r="M649" s="83"/>
      <c r="N649" s="83"/>
      <c r="O649" s="42"/>
      <c r="P649" s="83"/>
    </row>
    <row r="650" spans="1:16" ht="24">
      <c r="A650" s="42" t="s">
        <v>75</v>
      </c>
      <c r="B650" s="83"/>
      <c r="C650" s="83"/>
      <c r="D650" s="42">
        <v>0</v>
      </c>
      <c r="E650" s="42">
        <v>0</v>
      </c>
      <c r="F650" s="42">
        <f t="shared" si="46"/>
        <v>0</v>
      </c>
      <c r="G650" s="83"/>
      <c r="H650" s="42">
        <v>0</v>
      </c>
      <c r="I650" s="42">
        <v>0</v>
      </c>
      <c r="J650" s="42">
        <f t="shared" si="47"/>
        <v>0</v>
      </c>
      <c r="K650" s="42">
        <f t="shared" si="48"/>
        <v>0</v>
      </c>
      <c r="L650" s="83"/>
      <c r="M650" s="83"/>
      <c r="N650" s="83"/>
      <c r="O650" s="42"/>
      <c r="P650" s="83"/>
    </row>
    <row r="651" spans="1:16" ht="24">
      <c r="A651" s="42" t="s">
        <v>76</v>
      </c>
      <c r="B651" s="83"/>
      <c r="C651" s="83"/>
      <c r="D651" s="42">
        <v>0</v>
      </c>
      <c r="E651" s="42">
        <v>0</v>
      </c>
      <c r="F651" s="42">
        <f t="shared" si="46"/>
        <v>0</v>
      </c>
      <c r="G651" s="83"/>
      <c r="H651" s="42">
        <v>0</v>
      </c>
      <c r="I651" s="42">
        <v>0</v>
      </c>
      <c r="J651" s="42">
        <f t="shared" si="47"/>
        <v>0</v>
      </c>
      <c r="K651" s="42">
        <f t="shared" si="48"/>
        <v>0</v>
      </c>
      <c r="L651" s="83"/>
      <c r="M651" s="83"/>
      <c r="N651" s="83"/>
      <c r="O651" s="42"/>
      <c r="P651" s="83"/>
    </row>
    <row r="652" spans="1:16" ht="24">
      <c r="A652" s="42" t="s">
        <v>77</v>
      </c>
      <c r="B652" s="83">
        <v>1</v>
      </c>
      <c r="C652" s="83">
        <v>5</v>
      </c>
      <c r="D652" s="42">
        <v>0</v>
      </c>
      <c r="E652" s="42">
        <v>0</v>
      </c>
      <c r="F652" s="42">
        <f t="shared" si="46"/>
        <v>5</v>
      </c>
      <c r="G652" s="83"/>
      <c r="H652" s="42">
        <v>0</v>
      </c>
      <c r="I652" s="42">
        <v>0</v>
      </c>
      <c r="J652" s="42">
        <f t="shared" si="47"/>
        <v>0</v>
      </c>
      <c r="K652" s="42">
        <f t="shared" si="48"/>
        <v>5</v>
      </c>
      <c r="L652" s="83"/>
      <c r="M652" s="83"/>
      <c r="N652" s="83"/>
      <c r="O652" s="42"/>
      <c r="P652" s="83"/>
    </row>
    <row r="653" spans="1:16" ht="24">
      <c r="A653" s="42" t="s">
        <v>78</v>
      </c>
      <c r="B653" s="83"/>
      <c r="C653" s="83"/>
      <c r="D653" s="42">
        <v>0</v>
      </c>
      <c r="E653" s="42">
        <v>0</v>
      </c>
      <c r="F653" s="42">
        <f t="shared" si="46"/>
        <v>0</v>
      </c>
      <c r="G653" s="83"/>
      <c r="H653" s="42">
        <v>0</v>
      </c>
      <c r="I653" s="42">
        <v>0</v>
      </c>
      <c r="J653" s="42">
        <f t="shared" si="47"/>
        <v>0</v>
      </c>
      <c r="K653" s="42">
        <f t="shared" si="48"/>
        <v>0</v>
      </c>
      <c r="L653" s="83"/>
      <c r="M653" s="83"/>
      <c r="N653" s="83"/>
      <c r="O653" s="42"/>
      <c r="P653" s="83"/>
    </row>
    <row r="654" spans="1:16" ht="24">
      <c r="A654" s="84" t="s">
        <v>23</v>
      </c>
      <c r="B654" s="85">
        <f>SUM(B639:B653)</f>
        <v>8</v>
      </c>
      <c r="C654" s="85">
        <f>SUM(C639:C653)</f>
        <v>24</v>
      </c>
      <c r="D654" s="85">
        <f>SUM(D639:D653)</f>
        <v>0</v>
      </c>
      <c r="E654" s="85">
        <f>SUM(E639:E653)</f>
        <v>0</v>
      </c>
      <c r="F654" s="86">
        <f>C654+D654+E654</f>
        <v>24</v>
      </c>
      <c r="G654" s="85">
        <f>SUM(G639:G653)</f>
        <v>10</v>
      </c>
      <c r="H654" s="85">
        <f>SUM(H639:H653)</f>
        <v>0</v>
      </c>
      <c r="I654" s="85">
        <f>SUM(I639:I653)</f>
        <v>0</v>
      </c>
      <c r="J654" s="86">
        <f>G654-H654-I654</f>
        <v>10</v>
      </c>
      <c r="K654" s="86">
        <f>F654+J654</f>
        <v>34</v>
      </c>
      <c r="L654" s="85">
        <f>SUM(L639:L653)</f>
        <v>0</v>
      </c>
      <c r="M654" s="85"/>
      <c r="N654" s="85">
        <f>SUM(N639:N653)</f>
        <v>0</v>
      </c>
      <c r="O654" s="86">
        <f>SUM(O639:O653)</f>
        <v>0</v>
      </c>
      <c r="P654" s="85">
        <f>SUM(P639:P653)</f>
        <v>0</v>
      </c>
    </row>
    <row r="655" spans="1:16" ht="17.2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</row>
    <row r="656" spans="1:16" ht="24">
      <c r="A656" s="208" t="s">
        <v>33</v>
      </c>
      <c r="B656" s="209" t="s">
        <v>20</v>
      </c>
      <c r="C656" s="210" t="s">
        <v>40</v>
      </c>
      <c r="D656" s="211"/>
      <c r="E656" s="211"/>
      <c r="F656" s="212"/>
      <c r="G656" s="210" t="s">
        <v>41</v>
      </c>
      <c r="H656" s="211"/>
      <c r="I656" s="211"/>
      <c r="J656" s="212"/>
      <c r="K656" s="213" t="s">
        <v>42</v>
      </c>
      <c r="L656" s="213" t="s">
        <v>43</v>
      </c>
      <c r="M656" s="213" t="s">
        <v>44</v>
      </c>
      <c r="N656" s="213" t="s">
        <v>45</v>
      </c>
      <c r="O656" s="213" t="s">
        <v>46</v>
      </c>
      <c r="P656" s="205" t="s">
        <v>21</v>
      </c>
    </row>
    <row r="657" spans="1:16">
      <c r="A657" s="208"/>
      <c r="B657" s="209"/>
      <c r="C657" s="205" t="s">
        <v>47</v>
      </c>
      <c r="D657" s="205" t="s">
        <v>48</v>
      </c>
      <c r="E657" s="205" t="s">
        <v>49</v>
      </c>
      <c r="F657" s="205" t="s">
        <v>50</v>
      </c>
      <c r="G657" s="205" t="s">
        <v>51</v>
      </c>
      <c r="H657" s="205" t="s">
        <v>52</v>
      </c>
      <c r="I657" s="205" t="s">
        <v>49</v>
      </c>
      <c r="J657" s="205" t="s">
        <v>53</v>
      </c>
      <c r="K657" s="214"/>
      <c r="L657" s="214"/>
      <c r="M657" s="214"/>
      <c r="N657" s="214"/>
      <c r="O657" s="214"/>
      <c r="P657" s="206"/>
    </row>
    <row r="658" spans="1:16">
      <c r="A658" s="208"/>
      <c r="B658" s="209"/>
      <c r="C658" s="206"/>
      <c r="D658" s="206"/>
      <c r="E658" s="206"/>
      <c r="F658" s="206"/>
      <c r="G658" s="206"/>
      <c r="H658" s="206"/>
      <c r="I658" s="206"/>
      <c r="J658" s="206"/>
      <c r="K658" s="214"/>
      <c r="L658" s="214"/>
      <c r="M658" s="214"/>
      <c r="N658" s="214"/>
      <c r="O658" s="214"/>
      <c r="P658" s="206"/>
    </row>
    <row r="659" spans="1:16">
      <c r="A659" s="208"/>
      <c r="B659" s="209"/>
      <c r="C659" s="207"/>
      <c r="D659" s="207"/>
      <c r="E659" s="207"/>
      <c r="F659" s="207"/>
      <c r="G659" s="207"/>
      <c r="H659" s="207"/>
      <c r="I659" s="207"/>
      <c r="J659" s="207"/>
      <c r="K659" s="215"/>
      <c r="L659" s="215"/>
      <c r="M659" s="215"/>
      <c r="N659" s="215"/>
      <c r="O659" s="215"/>
      <c r="P659" s="207"/>
    </row>
    <row r="660" spans="1:16" ht="24">
      <c r="A660" s="42" t="s">
        <v>54</v>
      </c>
      <c r="B660" s="105">
        <v>31</v>
      </c>
      <c r="C660" s="105">
        <v>150</v>
      </c>
      <c r="D660" s="42">
        <v>0</v>
      </c>
      <c r="E660" s="42">
        <v>0</v>
      </c>
      <c r="F660" s="42">
        <f>C660+D660-E660</f>
        <v>150</v>
      </c>
      <c r="G660" s="42">
        <v>110</v>
      </c>
      <c r="H660" s="42">
        <v>0</v>
      </c>
      <c r="I660" s="42">
        <v>0</v>
      </c>
      <c r="J660" s="42">
        <f>G660-H660-I660</f>
        <v>110</v>
      </c>
      <c r="K660" s="42">
        <f>F660+J660</f>
        <v>260</v>
      </c>
      <c r="L660" s="42">
        <v>0</v>
      </c>
      <c r="M660" s="42" t="s">
        <v>109</v>
      </c>
      <c r="N660" s="44">
        <f>O660*L660</f>
        <v>0</v>
      </c>
      <c r="O660" s="44">
        <v>0</v>
      </c>
      <c r="P660" s="44">
        <v>0</v>
      </c>
    </row>
    <row r="661" spans="1:16" ht="24">
      <c r="A661" s="42" t="s">
        <v>55</v>
      </c>
      <c r="B661" s="105">
        <v>10</v>
      </c>
      <c r="C661" s="105">
        <v>23</v>
      </c>
      <c r="D661" s="42">
        <v>0</v>
      </c>
      <c r="E661" s="42">
        <v>0</v>
      </c>
      <c r="F661" s="42">
        <f t="shared" ref="F661:F685" si="49">C661+D661-E661</f>
        <v>23</v>
      </c>
      <c r="G661" s="42">
        <v>50</v>
      </c>
      <c r="H661" s="42">
        <v>0</v>
      </c>
      <c r="I661" s="42">
        <v>0</v>
      </c>
      <c r="J661" s="42">
        <f t="shared" ref="J661:J685" si="50">G661-H661-I661</f>
        <v>50</v>
      </c>
      <c r="K661" s="42">
        <f t="shared" ref="K661:K685" si="51">F661+J661</f>
        <v>73</v>
      </c>
      <c r="L661" s="42">
        <v>0</v>
      </c>
      <c r="M661" s="42" t="s">
        <v>109</v>
      </c>
      <c r="N661" s="44">
        <f t="shared" ref="N661:N663" si="52">O661*L661</f>
        <v>0</v>
      </c>
      <c r="O661" s="44">
        <v>0</v>
      </c>
      <c r="P661" s="44">
        <v>0</v>
      </c>
    </row>
    <row r="662" spans="1:16" ht="24">
      <c r="A662" s="42" t="s">
        <v>56</v>
      </c>
      <c r="B662" s="105">
        <v>60</v>
      </c>
      <c r="C662" s="105">
        <v>200</v>
      </c>
      <c r="D662" s="42">
        <v>0</v>
      </c>
      <c r="E662" s="42">
        <v>0</v>
      </c>
      <c r="F662" s="42">
        <f t="shared" si="49"/>
        <v>200</v>
      </c>
      <c r="G662" s="42">
        <v>759</v>
      </c>
      <c r="H662" s="42">
        <v>0</v>
      </c>
      <c r="I662" s="42">
        <v>0</v>
      </c>
      <c r="J662" s="42">
        <f t="shared" si="50"/>
        <v>759</v>
      </c>
      <c r="K662" s="42">
        <f t="shared" si="51"/>
        <v>959</v>
      </c>
      <c r="L662" s="42">
        <v>0</v>
      </c>
      <c r="M662" s="42" t="s">
        <v>109</v>
      </c>
      <c r="N662" s="44">
        <f t="shared" si="52"/>
        <v>0</v>
      </c>
      <c r="O662" s="44">
        <v>0</v>
      </c>
      <c r="P662" s="44">
        <v>0</v>
      </c>
    </row>
    <row r="663" spans="1:16" ht="24">
      <c r="A663" s="42" t="s">
        <v>57</v>
      </c>
      <c r="B663" s="105">
        <v>15</v>
      </c>
      <c r="C663" s="105">
        <v>18</v>
      </c>
      <c r="D663" s="42">
        <v>0</v>
      </c>
      <c r="E663" s="42">
        <v>0</v>
      </c>
      <c r="F663" s="42">
        <f t="shared" si="49"/>
        <v>18</v>
      </c>
      <c r="G663" s="42">
        <v>200</v>
      </c>
      <c r="H663" s="42">
        <v>0</v>
      </c>
      <c r="I663" s="42">
        <v>0</v>
      </c>
      <c r="J663" s="42">
        <f t="shared" si="50"/>
        <v>200</v>
      </c>
      <c r="K663" s="42">
        <f t="shared" si="51"/>
        <v>218</v>
      </c>
      <c r="L663" s="42">
        <v>0</v>
      </c>
      <c r="M663" s="42" t="s">
        <v>109</v>
      </c>
      <c r="N663" s="44">
        <f t="shared" si="52"/>
        <v>0</v>
      </c>
      <c r="O663" s="44">
        <v>0</v>
      </c>
      <c r="P663" s="44">
        <v>0</v>
      </c>
    </row>
    <row r="664" spans="1:16" ht="24">
      <c r="A664" s="42" t="s">
        <v>58</v>
      </c>
      <c r="B664" s="105">
        <v>8</v>
      </c>
      <c r="C664" s="105">
        <v>69</v>
      </c>
      <c r="D664" s="42">
        <v>0</v>
      </c>
      <c r="E664" s="42">
        <v>0</v>
      </c>
      <c r="F664" s="42">
        <f t="shared" si="49"/>
        <v>69</v>
      </c>
      <c r="G664" s="42">
        <v>90</v>
      </c>
      <c r="H664" s="42">
        <v>0</v>
      </c>
      <c r="I664" s="42">
        <v>0</v>
      </c>
      <c r="J664" s="42">
        <f t="shared" si="50"/>
        <v>90</v>
      </c>
      <c r="K664" s="42">
        <f t="shared" si="51"/>
        <v>159</v>
      </c>
      <c r="L664" s="42">
        <v>0</v>
      </c>
      <c r="M664" s="42" t="s">
        <v>109</v>
      </c>
      <c r="N664" s="44">
        <f>O664*L664</f>
        <v>0</v>
      </c>
      <c r="O664" s="44">
        <v>0</v>
      </c>
      <c r="P664" s="44">
        <v>0</v>
      </c>
    </row>
    <row r="665" spans="1:16" ht="24">
      <c r="A665" s="42" t="s">
        <v>59</v>
      </c>
      <c r="B665" s="105">
        <v>17</v>
      </c>
      <c r="C665" s="105">
        <v>88</v>
      </c>
      <c r="D665" s="42">
        <v>0</v>
      </c>
      <c r="E665" s="42">
        <v>0</v>
      </c>
      <c r="F665" s="42">
        <f t="shared" si="49"/>
        <v>88</v>
      </c>
      <c r="G665" s="42">
        <v>20</v>
      </c>
      <c r="H665" s="42">
        <v>0</v>
      </c>
      <c r="I665" s="42">
        <v>0</v>
      </c>
      <c r="J665" s="42">
        <f t="shared" si="50"/>
        <v>20</v>
      </c>
      <c r="K665" s="42">
        <f t="shared" si="51"/>
        <v>108</v>
      </c>
      <c r="L665" s="42">
        <v>0</v>
      </c>
      <c r="M665" s="42" t="s">
        <v>109</v>
      </c>
      <c r="N665" s="44">
        <f t="shared" ref="N665:N684" si="53">O665*L665</f>
        <v>0</v>
      </c>
      <c r="O665" s="44">
        <v>0</v>
      </c>
      <c r="P665" s="44">
        <v>0</v>
      </c>
    </row>
    <row r="666" spans="1:16" ht="24">
      <c r="A666" s="42" t="s">
        <v>60</v>
      </c>
      <c r="B666" s="105">
        <v>5</v>
      </c>
      <c r="C666" s="105">
        <v>6</v>
      </c>
      <c r="D666" s="42">
        <v>0</v>
      </c>
      <c r="E666" s="42">
        <v>0</v>
      </c>
      <c r="F666" s="42">
        <f t="shared" si="49"/>
        <v>6</v>
      </c>
      <c r="G666" s="42">
        <v>40</v>
      </c>
      <c r="H666" s="42">
        <v>0</v>
      </c>
      <c r="I666" s="42">
        <v>0</v>
      </c>
      <c r="J666" s="42">
        <f t="shared" si="50"/>
        <v>40</v>
      </c>
      <c r="K666" s="42">
        <f t="shared" si="51"/>
        <v>46</v>
      </c>
      <c r="L666" s="42">
        <v>0</v>
      </c>
      <c r="M666" s="42" t="s">
        <v>109</v>
      </c>
      <c r="N666" s="44">
        <f t="shared" si="53"/>
        <v>0</v>
      </c>
      <c r="O666" s="44">
        <v>0</v>
      </c>
      <c r="P666" s="44">
        <v>0</v>
      </c>
    </row>
    <row r="667" spans="1:16" ht="24">
      <c r="A667" s="42" t="s">
        <v>61</v>
      </c>
      <c r="B667" s="105">
        <v>6</v>
      </c>
      <c r="C667" s="105">
        <v>0</v>
      </c>
      <c r="D667" s="42">
        <v>0</v>
      </c>
      <c r="E667" s="42">
        <v>0</v>
      </c>
      <c r="F667" s="42">
        <f t="shared" si="49"/>
        <v>0</v>
      </c>
      <c r="G667" s="42">
        <v>53</v>
      </c>
      <c r="H667" s="42">
        <v>0</v>
      </c>
      <c r="I667" s="42">
        <v>0</v>
      </c>
      <c r="J667" s="42">
        <f t="shared" si="50"/>
        <v>53</v>
      </c>
      <c r="K667" s="42">
        <f t="shared" si="51"/>
        <v>53</v>
      </c>
      <c r="L667" s="42">
        <v>0</v>
      </c>
      <c r="M667" s="42" t="s">
        <v>109</v>
      </c>
      <c r="N667" s="44">
        <f t="shared" si="53"/>
        <v>0</v>
      </c>
      <c r="O667" s="44">
        <v>0</v>
      </c>
      <c r="P667" s="44">
        <v>0</v>
      </c>
    </row>
    <row r="668" spans="1:16" ht="24">
      <c r="A668" s="42" t="s">
        <v>62</v>
      </c>
      <c r="B668" s="105">
        <v>2</v>
      </c>
      <c r="C668" s="105">
        <v>190</v>
      </c>
      <c r="D668" s="42">
        <v>0</v>
      </c>
      <c r="E668" s="42">
        <v>0</v>
      </c>
      <c r="F668" s="42">
        <f t="shared" si="49"/>
        <v>190</v>
      </c>
      <c r="G668" s="42">
        <v>80</v>
      </c>
      <c r="H668" s="42">
        <v>0</v>
      </c>
      <c r="I668" s="42">
        <v>0</v>
      </c>
      <c r="J668" s="42">
        <f t="shared" si="50"/>
        <v>80</v>
      </c>
      <c r="K668" s="42">
        <f t="shared" si="51"/>
        <v>270</v>
      </c>
      <c r="L668" s="42">
        <v>0</v>
      </c>
      <c r="M668" s="42" t="s">
        <v>109</v>
      </c>
      <c r="N668" s="44">
        <f t="shared" si="53"/>
        <v>0</v>
      </c>
      <c r="O668" s="44">
        <v>0</v>
      </c>
      <c r="P668" s="44">
        <v>0</v>
      </c>
    </row>
    <row r="669" spans="1:16" ht="24">
      <c r="A669" s="42" t="s">
        <v>63</v>
      </c>
      <c r="B669" s="105">
        <v>38</v>
      </c>
      <c r="C669" s="105">
        <v>170</v>
      </c>
      <c r="D669" s="42">
        <v>0</v>
      </c>
      <c r="E669" s="42">
        <v>0</v>
      </c>
      <c r="F669" s="42">
        <f t="shared" si="49"/>
        <v>170</v>
      </c>
      <c r="G669" s="42">
        <v>173</v>
      </c>
      <c r="H669" s="42">
        <v>0</v>
      </c>
      <c r="I669" s="42">
        <v>0</v>
      </c>
      <c r="J669" s="42">
        <f t="shared" si="50"/>
        <v>173</v>
      </c>
      <c r="K669" s="42">
        <f t="shared" si="51"/>
        <v>343</v>
      </c>
      <c r="L669" s="42">
        <v>0</v>
      </c>
      <c r="M669" s="42" t="s">
        <v>109</v>
      </c>
      <c r="N669" s="44">
        <f t="shared" si="53"/>
        <v>0</v>
      </c>
      <c r="O669" s="44">
        <v>0</v>
      </c>
      <c r="P669" s="44">
        <v>0</v>
      </c>
    </row>
    <row r="670" spans="1:16" ht="24">
      <c r="A670" s="42" t="s">
        <v>64</v>
      </c>
      <c r="B670" s="105">
        <v>58</v>
      </c>
      <c r="C670" s="105">
        <v>365</v>
      </c>
      <c r="D670" s="42">
        <v>0</v>
      </c>
      <c r="E670" s="42">
        <v>0</v>
      </c>
      <c r="F670" s="42">
        <f t="shared" si="49"/>
        <v>365</v>
      </c>
      <c r="G670" s="43">
        <v>1200</v>
      </c>
      <c r="H670" s="42">
        <v>0</v>
      </c>
      <c r="I670" s="42">
        <v>0</v>
      </c>
      <c r="J670" s="43">
        <f t="shared" si="50"/>
        <v>1200</v>
      </c>
      <c r="K670" s="43">
        <f t="shared" si="51"/>
        <v>1565</v>
      </c>
      <c r="L670" s="42">
        <v>0</v>
      </c>
      <c r="M670" s="42" t="s">
        <v>109</v>
      </c>
      <c r="N670" s="44">
        <f t="shared" si="53"/>
        <v>0</v>
      </c>
      <c r="O670" s="44">
        <v>0</v>
      </c>
      <c r="P670" s="44">
        <v>0</v>
      </c>
    </row>
    <row r="671" spans="1:16" ht="24">
      <c r="A671" s="42" t="s">
        <v>65</v>
      </c>
      <c r="B671" s="105">
        <v>6</v>
      </c>
      <c r="C671" s="105">
        <v>35</v>
      </c>
      <c r="D671" s="42">
        <v>0</v>
      </c>
      <c r="E671" s="42">
        <v>0</v>
      </c>
      <c r="F671" s="42">
        <f t="shared" si="49"/>
        <v>35</v>
      </c>
      <c r="G671" s="42">
        <v>80</v>
      </c>
      <c r="H671" s="42">
        <v>0</v>
      </c>
      <c r="I671" s="42">
        <v>0</v>
      </c>
      <c r="J671" s="42">
        <f t="shared" si="50"/>
        <v>80</v>
      </c>
      <c r="K671" s="42">
        <f t="shared" si="51"/>
        <v>115</v>
      </c>
      <c r="L671" s="42">
        <v>0</v>
      </c>
      <c r="M671" s="42" t="s">
        <v>109</v>
      </c>
      <c r="N671" s="44">
        <f t="shared" si="53"/>
        <v>0</v>
      </c>
      <c r="O671" s="44">
        <v>0</v>
      </c>
      <c r="P671" s="44">
        <v>0</v>
      </c>
    </row>
    <row r="672" spans="1:16" ht="24">
      <c r="A672" s="42" t="s">
        <v>66</v>
      </c>
      <c r="B672" s="105">
        <v>3</v>
      </c>
      <c r="C672" s="105">
        <v>4</v>
      </c>
      <c r="D672" s="42">
        <v>0</v>
      </c>
      <c r="E672" s="42">
        <v>0</v>
      </c>
      <c r="F672" s="42">
        <f t="shared" si="49"/>
        <v>4</v>
      </c>
      <c r="G672" s="42">
        <v>42</v>
      </c>
      <c r="H672" s="42">
        <v>0</v>
      </c>
      <c r="I672" s="42">
        <v>0</v>
      </c>
      <c r="J672" s="42">
        <f t="shared" si="50"/>
        <v>42</v>
      </c>
      <c r="K672" s="42">
        <f t="shared" si="51"/>
        <v>46</v>
      </c>
      <c r="L672" s="42">
        <v>0</v>
      </c>
      <c r="M672" s="42" t="s">
        <v>109</v>
      </c>
      <c r="N672" s="44">
        <v>0</v>
      </c>
      <c r="O672" s="44">
        <v>0</v>
      </c>
      <c r="P672" s="44">
        <v>0</v>
      </c>
    </row>
    <row r="673" spans="1:16" ht="24">
      <c r="A673" s="42" t="s">
        <v>67</v>
      </c>
      <c r="B673" s="106"/>
      <c r="C673" s="106"/>
      <c r="D673" s="42"/>
      <c r="E673" s="42"/>
      <c r="F673" s="42">
        <f t="shared" si="49"/>
        <v>0</v>
      </c>
      <c r="G673" s="42"/>
      <c r="H673" s="42"/>
      <c r="I673" s="42"/>
      <c r="J673" s="42"/>
      <c r="K673" s="42"/>
      <c r="L673" s="42"/>
      <c r="M673" s="42"/>
      <c r="N673" s="44">
        <f t="shared" si="53"/>
        <v>0</v>
      </c>
      <c r="O673" s="44">
        <v>0</v>
      </c>
      <c r="P673" s="44">
        <v>0</v>
      </c>
    </row>
    <row r="674" spans="1:16" ht="24">
      <c r="A674" s="42" t="s">
        <v>68</v>
      </c>
      <c r="B674" s="106">
        <v>28</v>
      </c>
      <c r="C674" s="106">
        <v>195</v>
      </c>
      <c r="D674" s="42">
        <v>0</v>
      </c>
      <c r="E674" s="42">
        <v>0</v>
      </c>
      <c r="F674" s="42">
        <f t="shared" si="49"/>
        <v>195</v>
      </c>
      <c r="G674" s="42">
        <v>170</v>
      </c>
      <c r="H674" s="42">
        <v>0</v>
      </c>
      <c r="I674" s="42">
        <v>0</v>
      </c>
      <c r="J674" s="42">
        <f t="shared" si="50"/>
        <v>170</v>
      </c>
      <c r="K674" s="42">
        <f t="shared" si="51"/>
        <v>365</v>
      </c>
      <c r="L674" s="42">
        <v>0</v>
      </c>
      <c r="M674" s="42" t="s">
        <v>109</v>
      </c>
      <c r="N674" s="44">
        <f t="shared" si="53"/>
        <v>0</v>
      </c>
      <c r="O674" s="44">
        <v>0</v>
      </c>
      <c r="P674" s="44">
        <v>0</v>
      </c>
    </row>
    <row r="675" spans="1:16" ht="24">
      <c r="A675" s="42" t="s">
        <v>69</v>
      </c>
      <c r="B675" s="106">
        <v>23</v>
      </c>
      <c r="C675" s="106">
        <v>100</v>
      </c>
      <c r="D675" s="42">
        <v>0</v>
      </c>
      <c r="E675" s="42">
        <v>0</v>
      </c>
      <c r="F675" s="42">
        <f t="shared" si="49"/>
        <v>100</v>
      </c>
      <c r="G675" s="42">
        <v>140</v>
      </c>
      <c r="H675" s="42">
        <v>0</v>
      </c>
      <c r="I675" s="42">
        <v>0</v>
      </c>
      <c r="J675" s="42">
        <f t="shared" si="50"/>
        <v>140</v>
      </c>
      <c r="K675" s="42">
        <f t="shared" si="51"/>
        <v>240</v>
      </c>
      <c r="L675" s="42">
        <v>0</v>
      </c>
      <c r="M675" s="42" t="s">
        <v>109</v>
      </c>
      <c r="N675" s="44">
        <f t="shared" si="53"/>
        <v>0</v>
      </c>
      <c r="O675" s="44">
        <v>0</v>
      </c>
      <c r="P675" s="44">
        <v>0</v>
      </c>
    </row>
    <row r="676" spans="1:16" ht="24">
      <c r="A676" s="42" t="s">
        <v>70</v>
      </c>
      <c r="B676" s="106">
        <v>5</v>
      </c>
      <c r="C676" s="106">
        <v>3</v>
      </c>
      <c r="D676" s="42">
        <v>0</v>
      </c>
      <c r="E676" s="42">
        <v>0</v>
      </c>
      <c r="F676" s="42">
        <f t="shared" si="49"/>
        <v>3</v>
      </c>
      <c r="G676" s="42">
        <v>90</v>
      </c>
      <c r="H676" s="42">
        <v>0</v>
      </c>
      <c r="I676" s="42">
        <v>0</v>
      </c>
      <c r="J676" s="42">
        <f t="shared" si="50"/>
        <v>90</v>
      </c>
      <c r="K676" s="42">
        <f t="shared" si="51"/>
        <v>93</v>
      </c>
      <c r="L676" s="42">
        <v>0</v>
      </c>
      <c r="M676" s="42" t="s">
        <v>109</v>
      </c>
      <c r="N676" s="44">
        <f t="shared" si="53"/>
        <v>0</v>
      </c>
      <c r="O676" s="44">
        <v>0</v>
      </c>
      <c r="P676" s="44">
        <v>0</v>
      </c>
    </row>
    <row r="677" spans="1:16" ht="24">
      <c r="A677" s="42" t="s">
        <v>71</v>
      </c>
      <c r="B677" s="106">
        <v>1</v>
      </c>
      <c r="C677" s="106">
        <v>3</v>
      </c>
      <c r="D677" s="42">
        <v>0</v>
      </c>
      <c r="E677" s="42">
        <v>0</v>
      </c>
      <c r="F677" s="42">
        <f t="shared" si="49"/>
        <v>3</v>
      </c>
      <c r="G677" s="42">
        <v>27</v>
      </c>
      <c r="H677" s="42">
        <v>0</v>
      </c>
      <c r="I677" s="42">
        <v>0</v>
      </c>
      <c r="J677" s="42">
        <f t="shared" si="50"/>
        <v>27</v>
      </c>
      <c r="K677" s="42">
        <f t="shared" si="51"/>
        <v>30</v>
      </c>
      <c r="L677" s="42">
        <v>0</v>
      </c>
      <c r="M677" s="42" t="s">
        <v>109</v>
      </c>
      <c r="N677" s="44">
        <f t="shared" si="53"/>
        <v>0</v>
      </c>
      <c r="O677" s="44">
        <v>0</v>
      </c>
      <c r="P677" s="44">
        <v>0</v>
      </c>
    </row>
    <row r="678" spans="1:16" ht="24">
      <c r="A678" s="42" t="s">
        <v>72</v>
      </c>
      <c r="B678" s="106">
        <v>3</v>
      </c>
      <c r="C678" s="106">
        <v>71</v>
      </c>
      <c r="D678" s="42">
        <v>0</v>
      </c>
      <c r="E678" s="42">
        <v>0</v>
      </c>
      <c r="F678" s="42">
        <f t="shared" si="49"/>
        <v>71</v>
      </c>
      <c r="G678" s="42">
        <v>90</v>
      </c>
      <c r="H678" s="42">
        <v>0</v>
      </c>
      <c r="I678" s="42">
        <v>0</v>
      </c>
      <c r="J678" s="42">
        <f t="shared" si="50"/>
        <v>90</v>
      </c>
      <c r="K678" s="42">
        <f t="shared" si="51"/>
        <v>161</v>
      </c>
      <c r="L678" s="42">
        <v>0</v>
      </c>
      <c r="M678" s="42" t="s">
        <v>109</v>
      </c>
      <c r="N678" s="44">
        <f t="shared" si="53"/>
        <v>0</v>
      </c>
      <c r="O678" s="44">
        <v>0</v>
      </c>
      <c r="P678" s="44">
        <v>0</v>
      </c>
    </row>
    <row r="679" spans="1:16" ht="24">
      <c r="A679" s="42" t="s">
        <v>73</v>
      </c>
      <c r="B679" s="106">
        <v>4</v>
      </c>
      <c r="C679" s="106">
        <v>10</v>
      </c>
      <c r="D679" s="42">
        <v>0</v>
      </c>
      <c r="E679" s="42">
        <v>0</v>
      </c>
      <c r="F679" s="42">
        <f t="shared" si="49"/>
        <v>10</v>
      </c>
      <c r="G679" s="42">
        <v>50</v>
      </c>
      <c r="H679" s="42">
        <v>0</v>
      </c>
      <c r="I679" s="42">
        <v>0</v>
      </c>
      <c r="J679" s="42">
        <f t="shared" si="50"/>
        <v>50</v>
      </c>
      <c r="K679" s="42">
        <f t="shared" si="51"/>
        <v>60</v>
      </c>
      <c r="L679" s="42">
        <v>0</v>
      </c>
      <c r="M679" s="42" t="s">
        <v>109</v>
      </c>
      <c r="N679" s="44">
        <f t="shared" si="53"/>
        <v>0</v>
      </c>
      <c r="O679" s="44">
        <v>0</v>
      </c>
      <c r="P679" s="44">
        <v>0</v>
      </c>
    </row>
    <row r="680" spans="1:16" ht="24">
      <c r="A680" s="42" t="s">
        <v>74</v>
      </c>
      <c r="B680" s="106">
        <v>78</v>
      </c>
      <c r="C680" s="106">
        <v>198</v>
      </c>
      <c r="D680" s="42">
        <v>0</v>
      </c>
      <c r="E680" s="42">
        <v>0</v>
      </c>
      <c r="F680" s="42">
        <f t="shared" si="49"/>
        <v>198</v>
      </c>
      <c r="G680" s="42">
        <v>547</v>
      </c>
      <c r="H680" s="42">
        <v>0</v>
      </c>
      <c r="I680" s="42">
        <v>0</v>
      </c>
      <c r="J680" s="42">
        <f t="shared" si="50"/>
        <v>547</v>
      </c>
      <c r="K680" s="42">
        <f t="shared" si="51"/>
        <v>745</v>
      </c>
      <c r="L680" s="42">
        <v>0</v>
      </c>
      <c r="M680" s="42" t="s">
        <v>109</v>
      </c>
      <c r="N680" s="44">
        <f t="shared" si="53"/>
        <v>0</v>
      </c>
      <c r="O680" s="44">
        <v>0</v>
      </c>
      <c r="P680" s="44">
        <v>0</v>
      </c>
    </row>
    <row r="681" spans="1:16" ht="24">
      <c r="A681" s="42" t="s">
        <v>75</v>
      </c>
      <c r="B681" s="106">
        <v>53</v>
      </c>
      <c r="C681" s="106">
        <v>270</v>
      </c>
      <c r="D681" s="42">
        <v>0</v>
      </c>
      <c r="E681" s="42">
        <v>0</v>
      </c>
      <c r="F681" s="42">
        <f t="shared" si="49"/>
        <v>270</v>
      </c>
      <c r="G681" s="42">
        <v>580</v>
      </c>
      <c r="H681" s="42">
        <v>0</v>
      </c>
      <c r="I681" s="42">
        <v>0</v>
      </c>
      <c r="J681" s="42">
        <f t="shared" si="50"/>
        <v>580</v>
      </c>
      <c r="K681" s="42">
        <f t="shared" si="51"/>
        <v>850</v>
      </c>
      <c r="L681" s="42">
        <v>0</v>
      </c>
      <c r="M681" s="42" t="s">
        <v>109</v>
      </c>
      <c r="N681" s="44">
        <f t="shared" si="53"/>
        <v>0</v>
      </c>
      <c r="O681" s="44">
        <v>0</v>
      </c>
      <c r="P681" s="44">
        <v>0</v>
      </c>
    </row>
    <row r="682" spans="1:16" ht="24">
      <c r="A682" s="42" t="s">
        <v>76</v>
      </c>
      <c r="B682" s="106"/>
      <c r="C682" s="106"/>
      <c r="D682" s="42"/>
      <c r="E682" s="42"/>
      <c r="F682" s="42">
        <f t="shared" si="49"/>
        <v>0</v>
      </c>
      <c r="G682" s="42"/>
      <c r="H682" s="42"/>
      <c r="I682" s="42"/>
      <c r="J682" s="42"/>
      <c r="K682" s="42"/>
      <c r="L682" s="42"/>
      <c r="M682" s="42"/>
      <c r="N682" s="44">
        <f t="shared" si="53"/>
        <v>0</v>
      </c>
      <c r="O682" s="44">
        <v>0</v>
      </c>
      <c r="P682" s="44">
        <v>0</v>
      </c>
    </row>
    <row r="683" spans="1:16" ht="24">
      <c r="A683" s="42" t="s">
        <v>77</v>
      </c>
      <c r="B683" s="106">
        <v>15</v>
      </c>
      <c r="C683" s="106">
        <v>100</v>
      </c>
      <c r="D683" s="42">
        <v>0</v>
      </c>
      <c r="E683" s="42">
        <v>0</v>
      </c>
      <c r="F683" s="42">
        <f t="shared" si="49"/>
        <v>100</v>
      </c>
      <c r="G683" s="42">
        <v>100</v>
      </c>
      <c r="H683" s="42">
        <v>0</v>
      </c>
      <c r="I683" s="42">
        <v>0</v>
      </c>
      <c r="J683" s="42">
        <f t="shared" si="50"/>
        <v>100</v>
      </c>
      <c r="K683" s="42">
        <f t="shared" si="51"/>
        <v>200</v>
      </c>
      <c r="L683" s="42">
        <v>0</v>
      </c>
      <c r="M683" s="42" t="s">
        <v>109</v>
      </c>
      <c r="N683" s="44">
        <f t="shared" si="53"/>
        <v>0</v>
      </c>
      <c r="O683" s="44">
        <v>0</v>
      </c>
      <c r="P683" s="44">
        <v>0</v>
      </c>
    </row>
    <row r="684" spans="1:16" ht="24">
      <c r="A684" s="42" t="s">
        <v>78</v>
      </c>
      <c r="B684" s="106">
        <v>85</v>
      </c>
      <c r="C684" s="107">
        <v>1010</v>
      </c>
      <c r="D684" s="42">
        <v>0</v>
      </c>
      <c r="E684" s="42">
        <v>0</v>
      </c>
      <c r="F684" s="42">
        <f t="shared" si="49"/>
        <v>1010</v>
      </c>
      <c r="G684" s="43">
        <v>1900</v>
      </c>
      <c r="H684" s="42">
        <v>0</v>
      </c>
      <c r="I684" s="42">
        <v>0</v>
      </c>
      <c r="J684" s="43">
        <f t="shared" si="50"/>
        <v>1900</v>
      </c>
      <c r="K684" s="43">
        <f t="shared" si="51"/>
        <v>2910</v>
      </c>
      <c r="L684" s="42">
        <v>0</v>
      </c>
      <c r="M684" s="42" t="s">
        <v>109</v>
      </c>
      <c r="N684" s="44">
        <f t="shared" si="53"/>
        <v>0</v>
      </c>
      <c r="O684" s="44">
        <v>0</v>
      </c>
      <c r="P684" s="44">
        <v>0</v>
      </c>
    </row>
    <row r="685" spans="1:16" ht="24">
      <c r="A685" s="84" t="s">
        <v>23</v>
      </c>
      <c r="B685" s="108">
        <f>SUM(B660:B684)</f>
        <v>554</v>
      </c>
      <c r="C685" s="109">
        <f>SUM(C660:C684)</f>
        <v>3278</v>
      </c>
      <c r="D685" s="85">
        <f>SUM(D660:D684)</f>
        <v>0</v>
      </c>
      <c r="E685" s="85">
        <f>SUM(E660:E684)</f>
        <v>0</v>
      </c>
      <c r="F685" s="115">
        <f t="shared" si="49"/>
        <v>3278</v>
      </c>
      <c r="G685" s="92">
        <f>SUM(G660:G684)</f>
        <v>6591</v>
      </c>
      <c r="H685" s="85">
        <f>SUM(H660:H684)</f>
        <v>0</v>
      </c>
      <c r="I685" s="85">
        <f>SUM(I660:I684)</f>
        <v>0</v>
      </c>
      <c r="J685" s="93">
        <f t="shared" si="50"/>
        <v>6591</v>
      </c>
      <c r="K685" s="93">
        <f t="shared" si="51"/>
        <v>9869</v>
      </c>
      <c r="L685" s="92">
        <f>SUM(L660:L684)</f>
        <v>0</v>
      </c>
      <c r="M685" s="42" t="s">
        <v>109</v>
      </c>
      <c r="N685" s="87">
        <f>SUM(N660:N684)</f>
        <v>0</v>
      </c>
      <c r="O685" s="112" t="e">
        <f t="shared" ref="O685" si="54">N685/L685</f>
        <v>#DIV/0!</v>
      </c>
      <c r="P685" s="87">
        <f>SUM(P660:P684)/9</f>
        <v>0</v>
      </c>
    </row>
    <row r="686" spans="1:16" ht="17.2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</row>
    <row r="687" spans="1:16" ht="24">
      <c r="A687" s="208" t="s">
        <v>35</v>
      </c>
      <c r="B687" s="209" t="s">
        <v>20</v>
      </c>
      <c r="C687" s="210" t="s">
        <v>40</v>
      </c>
      <c r="D687" s="211"/>
      <c r="E687" s="211"/>
      <c r="F687" s="212"/>
      <c r="G687" s="210" t="s">
        <v>41</v>
      </c>
      <c r="H687" s="211"/>
      <c r="I687" s="211"/>
      <c r="J687" s="212"/>
      <c r="K687" s="213" t="s">
        <v>42</v>
      </c>
      <c r="L687" s="213" t="s">
        <v>43</v>
      </c>
      <c r="M687" s="213" t="s">
        <v>44</v>
      </c>
      <c r="N687" s="213" t="s">
        <v>45</v>
      </c>
      <c r="O687" s="213" t="s">
        <v>46</v>
      </c>
      <c r="P687" s="205" t="s">
        <v>21</v>
      </c>
    </row>
    <row r="688" spans="1:16">
      <c r="A688" s="208"/>
      <c r="B688" s="209"/>
      <c r="C688" s="205" t="s">
        <v>47</v>
      </c>
      <c r="D688" s="205" t="s">
        <v>48</v>
      </c>
      <c r="E688" s="205" t="s">
        <v>49</v>
      </c>
      <c r="F688" s="205" t="s">
        <v>50</v>
      </c>
      <c r="G688" s="205" t="s">
        <v>51</v>
      </c>
      <c r="H688" s="205" t="s">
        <v>52</v>
      </c>
      <c r="I688" s="205" t="s">
        <v>49</v>
      </c>
      <c r="J688" s="205" t="s">
        <v>53</v>
      </c>
      <c r="K688" s="214"/>
      <c r="L688" s="214"/>
      <c r="M688" s="214"/>
      <c r="N688" s="214"/>
      <c r="O688" s="214"/>
      <c r="P688" s="206"/>
    </row>
    <row r="689" spans="1:16">
      <c r="A689" s="208"/>
      <c r="B689" s="209"/>
      <c r="C689" s="206"/>
      <c r="D689" s="206"/>
      <c r="E689" s="206"/>
      <c r="F689" s="206"/>
      <c r="G689" s="206"/>
      <c r="H689" s="206"/>
      <c r="I689" s="206"/>
      <c r="J689" s="206"/>
      <c r="K689" s="214"/>
      <c r="L689" s="214"/>
      <c r="M689" s="214"/>
      <c r="N689" s="214"/>
      <c r="O689" s="214"/>
      <c r="P689" s="206"/>
    </row>
    <row r="690" spans="1:16">
      <c r="A690" s="208"/>
      <c r="B690" s="209"/>
      <c r="C690" s="207"/>
      <c r="D690" s="207"/>
      <c r="E690" s="207"/>
      <c r="F690" s="207"/>
      <c r="G690" s="207"/>
      <c r="H690" s="207"/>
      <c r="I690" s="207"/>
      <c r="J690" s="207"/>
      <c r="K690" s="215"/>
      <c r="L690" s="215"/>
      <c r="M690" s="215"/>
      <c r="N690" s="215"/>
      <c r="O690" s="215"/>
      <c r="P690" s="207"/>
    </row>
    <row r="691" spans="1:16" ht="24">
      <c r="A691" s="42" t="s">
        <v>54</v>
      </c>
      <c r="B691" s="42">
        <v>22</v>
      </c>
      <c r="C691" s="42">
        <v>97</v>
      </c>
      <c r="D691" s="42">
        <v>0</v>
      </c>
      <c r="E691" s="42">
        <v>0</v>
      </c>
      <c r="F691" s="42">
        <f>C691+D691+E691</f>
        <v>97</v>
      </c>
      <c r="G691" s="42">
        <v>0</v>
      </c>
      <c r="H691" s="42">
        <v>0</v>
      </c>
      <c r="I691" s="42">
        <v>0</v>
      </c>
      <c r="J691" s="42">
        <f>G691-H691-I691</f>
        <v>0</v>
      </c>
      <c r="K691" s="42">
        <f>F691+J691</f>
        <v>97</v>
      </c>
      <c r="L691" s="81">
        <v>0</v>
      </c>
      <c r="M691" s="81"/>
      <c r="N691" s="81">
        <v>0</v>
      </c>
      <c r="O691" s="81" t="e">
        <f>N691/L691</f>
        <v>#DIV/0!</v>
      </c>
      <c r="P691" s="81">
        <v>0</v>
      </c>
    </row>
    <row r="692" spans="1:16" ht="24">
      <c r="A692" s="42" t="s">
        <v>55</v>
      </c>
      <c r="B692" s="42">
        <v>65</v>
      </c>
      <c r="C692" s="42">
        <v>915</v>
      </c>
      <c r="D692" s="42">
        <v>0</v>
      </c>
      <c r="E692" s="42">
        <v>0</v>
      </c>
      <c r="F692" s="42">
        <f t="shared" ref="F692:F716" si="55">C692+D692+E692</f>
        <v>915</v>
      </c>
      <c r="G692" s="42">
        <v>0</v>
      </c>
      <c r="H692" s="42">
        <v>0</v>
      </c>
      <c r="I692" s="42">
        <v>0</v>
      </c>
      <c r="J692" s="42">
        <f t="shared" ref="J692:J716" si="56">G692-H692-I692</f>
        <v>0</v>
      </c>
      <c r="K692" s="42">
        <f t="shared" ref="K692:K716" si="57">F692+J692</f>
        <v>915</v>
      </c>
      <c r="L692" s="81">
        <v>0</v>
      </c>
      <c r="M692" s="81"/>
      <c r="N692" s="81">
        <v>0</v>
      </c>
      <c r="O692" s="81" t="e">
        <f t="shared" ref="O692:O716" si="58">N692/L692</f>
        <v>#DIV/0!</v>
      </c>
      <c r="P692" s="81">
        <v>0</v>
      </c>
    </row>
    <row r="693" spans="1:16" ht="24">
      <c r="A693" s="42" t="s">
        <v>56</v>
      </c>
      <c r="B693" s="42">
        <v>15</v>
      </c>
      <c r="C693" s="42">
        <v>230</v>
      </c>
      <c r="D693" s="42">
        <v>0</v>
      </c>
      <c r="E693" s="42">
        <v>0</v>
      </c>
      <c r="F693" s="42">
        <f t="shared" si="55"/>
        <v>230</v>
      </c>
      <c r="G693" s="42">
        <v>0</v>
      </c>
      <c r="H693" s="42">
        <v>0</v>
      </c>
      <c r="I693" s="42">
        <v>0</v>
      </c>
      <c r="J693" s="42">
        <f t="shared" si="56"/>
        <v>0</v>
      </c>
      <c r="K693" s="42">
        <f t="shared" si="57"/>
        <v>230</v>
      </c>
      <c r="L693" s="81">
        <v>0</v>
      </c>
      <c r="M693" s="81"/>
      <c r="N693" s="81">
        <v>0</v>
      </c>
      <c r="O693" s="81" t="e">
        <f t="shared" si="58"/>
        <v>#DIV/0!</v>
      </c>
      <c r="P693" s="81">
        <v>0</v>
      </c>
    </row>
    <row r="694" spans="1:16" ht="24">
      <c r="A694" s="42" t="s">
        <v>57</v>
      </c>
      <c r="B694" s="42">
        <v>22</v>
      </c>
      <c r="C694" s="42">
        <v>200</v>
      </c>
      <c r="D694" s="42">
        <v>0</v>
      </c>
      <c r="E694" s="42">
        <v>0</v>
      </c>
      <c r="F694" s="42">
        <f t="shared" si="55"/>
        <v>200</v>
      </c>
      <c r="G694" s="42">
        <v>0</v>
      </c>
      <c r="H694" s="42">
        <v>0</v>
      </c>
      <c r="I694" s="42">
        <v>0</v>
      </c>
      <c r="J694" s="42">
        <f t="shared" si="56"/>
        <v>0</v>
      </c>
      <c r="K694" s="42">
        <f t="shared" si="57"/>
        <v>200</v>
      </c>
      <c r="L694" s="81">
        <v>0</v>
      </c>
      <c r="M694" s="81"/>
      <c r="N694" s="81">
        <v>0</v>
      </c>
      <c r="O694" s="81" t="e">
        <f t="shared" si="58"/>
        <v>#DIV/0!</v>
      </c>
      <c r="P694" s="81">
        <v>0</v>
      </c>
    </row>
    <row r="695" spans="1:16" ht="24">
      <c r="A695" s="42" t="s">
        <v>58</v>
      </c>
      <c r="B695" s="42">
        <v>56</v>
      </c>
      <c r="C695" s="42">
        <v>452</v>
      </c>
      <c r="D695" s="42">
        <v>0</v>
      </c>
      <c r="E695" s="42">
        <v>0</v>
      </c>
      <c r="F695" s="42">
        <f t="shared" si="55"/>
        <v>452</v>
      </c>
      <c r="G695" s="42">
        <v>0</v>
      </c>
      <c r="H695" s="42">
        <v>0</v>
      </c>
      <c r="I695" s="42">
        <v>0</v>
      </c>
      <c r="J695" s="42">
        <f t="shared" si="56"/>
        <v>0</v>
      </c>
      <c r="K695" s="42">
        <f t="shared" si="57"/>
        <v>452</v>
      </c>
      <c r="L695" s="81">
        <v>0</v>
      </c>
      <c r="M695" s="81"/>
      <c r="N695" s="81">
        <v>0</v>
      </c>
      <c r="O695" s="81" t="e">
        <f t="shared" si="58"/>
        <v>#DIV/0!</v>
      </c>
      <c r="P695" s="81">
        <v>0</v>
      </c>
    </row>
    <row r="696" spans="1:16" ht="24">
      <c r="A696" s="42" t="s">
        <v>59</v>
      </c>
      <c r="B696" s="42">
        <v>45</v>
      </c>
      <c r="C696" s="42">
        <v>320</v>
      </c>
      <c r="D696" s="42">
        <v>0</v>
      </c>
      <c r="E696" s="42">
        <v>0</v>
      </c>
      <c r="F696" s="42">
        <f t="shared" si="55"/>
        <v>320</v>
      </c>
      <c r="G696" s="42">
        <v>0</v>
      </c>
      <c r="H696" s="42">
        <v>0</v>
      </c>
      <c r="I696" s="42">
        <v>0</v>
      </c>
      <c r="J696" s="42">
        <f t="shared" si="56"/>
        <v>0</v>
      </c>
      <c r="K696" s="42">
        <f t="shared" si="57"/>
        <v>320</v>
      </c>
      <c r="L696" s="81">
        <v>0</v>
      </c>
      <c r="M696" s="81"/>
      <c r="N696" s="81">
        <v>0</v>
      </c>
      <c r="O696" s="81" t="e">
        <f t="shared" si="58"/>
        <v>#DIV/0!</v>
      </c>
      <c r="P696" s="81">
        <v>0</v>
      </c>
    </row>
    <row r="697" spans="1:16" ht="24">
      <c r="A697" s="42" t="s">
        <v>60</v>
      </c>
      <c r="B697" s="42">
        <v>36</v>
      </c>
      <c r="C697" s="42">
        <v>278</v>
      </c>
      <c r="D697" s="42">
        <v>0</v>
      </c>
      <c r="E697" s="42">
        <v>0</v>
      </c>
      <c r="F697" s="42">
        <f t="shared" si="55"/>
        <v>278</v>
      </c>
      <c r="G697" s="42">
        <v>0</v>
      </c>
      <c r="H697" s="42">
        <v>0</v>
      </c>
      <c r="I697" s="42">
        <v>0</v>
      </c>
      <c r="J697" s="42">
        <f t="shared" si="56"/>
        <v>0</v>
      </c>
      <c r="K697" s="42">
        <f t="shared" si="57"/>
        <v>278</v>
      </c>
      <c r="L697" s="81">
        <v>0</v>
      </c>
      <c r="M697" s="81"/>
      <c r="N697" s="81">
        <v>0</v>
      </c>
      <c r="O697" s="81" t="e">
        <f t="shared" si="58"/>
        <v>#DIV/0!</v>
      </c>
      <c r="P697" s="81">
        <v>0</v>
      </c>
    </row>
    <row r="698" spans="1:16" ht="24">
      <c r="A698" s="42" t="s">
        <v>61</v>
      </c>
      <c r="B698" s="42">
        <v>26</v>
      </c>
      <c r="C698" s="42">
        <v>131</v>
      </c>
      <c r="D698" s="42">
        <v>0</v>
      </c>
      <c r="E698" s="42">
        <v>0</v>
      </c>
      <c r="F698" s="42">
        <f t="shared" si="55"/>
        <v>131</v>
      </c>
      <c r="G698" s="42">
        <v>0</v>
      </c>
      <c r="H698" s="42">
        <v>0</v>
      </c>
      <c r="I698" s="42">
        <v>0</v>
      </c>
      <c r="J698" s="42">
        <f t="shared" si="56"/>
        <v>0</v>
      </c>
      <c r="K698" s="42">
        <f t="shared" si="57"/>
        <v>131</v>
      </c>
      <c r="L698" s="81">
        <v>0</v>
      </c>
      <c r="M698" s="81"/>
      <c r="N698" s="81">
        <v>0</v>
      </c>
      <c r="O698" s="81" t="e">
        <f t="shared" si="58"/>
        <v>#DIV/0!</v>
      </c>
      <c r="P698" s="81">
        <v>0</v>
      </c>
    </row>
    <row r="699" spans="1:16" ht="24">
      <c r="A699" s="42" t="s">
        <v>62</v>
      </c>
      <c r="B699" s="42">
        <v>21</v>
      </c>
      <c r="C699" s="42">
        <v>120</v>
      </c>
      <c r="D699" s="42">
        <v>0</v>
      </c>
      <c r="E699" s="42">
        <v>0</v>
      </c>
      <c r="F699" s="42">
        <f t="shared" si="55"/>
        <v>120</v>
      </c>
      <c r="G699" s="42">
        <v>0</v>
      </c>
      <c r="H699" s="42">
        <v>0</v>
      </c>
      <c r="I699" s="42">
        <v>0</v>
      </c>
      <c r="J699" s="42">
        <f t="shared" si="56"/>
        <v>0</v>
      </c>
      <c r="K699" s="42">
        <f t="shared" si="57"/>
        <v>120</v>
      </c>
      <c r="L699" s="81">
        <v>0</v>
      </c>
      <c r="M699" s="81"/>
      <c r="N699" s="81">
        <v>0</v>
      </c>
      <c r="O699" s="81" t="e">
        <f t="shared" si="58"/>
        <v>#DIV/0!</v>
      </c>
      <c r="P699" s="81">
        <v>0</v>
      </c>
    </row>
    <row r="700" spans="1:16" ht="24">
      <c r="A700" s="42" t="s">
        <v>63</v>
      </c>
      <c r="B700" s="42">
        <v>37</v>
      </c>
      <c r="C700" s="42">
        <v>141</v>
      </c>
      <c r="D700" s="42">
        <v>0</v>
      </c>
      <c r="E700" s="42">
        <v>0</v>
      </c>
      <c r="F700" s="42">
        <f t="shared" si="55"/>
        <v>141</v>
      </c>
      <c r="G700" s="42">
        <v>0</v>
      </c>
      <c r="H700" s="42">
        <v>0</v>
      </c>
      <c r="I700" s="42">
        <v>0</v>
      </c>
      <c r="J700" s="42">
        <f t="shared" si="56"/>
        <v>0</v>
      </c>
      <c r="K700" s="42">
        <f t="shared" si="57"/>
        <v>141</v>
      </c>
      <c r="L700" s="81">
        <v>0</v>
      </c>
      <c r="M700" s="81"/>
      <c r="N700" s="81">
        <v>0</v>
      </c>
      <c r="O700" s="81" t="e">
        <f t="shared" si="58"/>
        <v>#DIV/0!</v>
      </c>
      <c r="P700" s="81">
        <v>0</v>
      </c>
    </row>
    <row r="701" spans="1:16" ht="24">
      <c r="A701" s="42" t="s">
        <v>64</v>
      </c>
      <c r="B701" s="42">
        <v>39</v>
      </c>
      <c r="C701" s="42">
        <v>145</v>
      </c>
      <c r="D701" s="42">
        <v>0</v>
      </c>
      <c r="E701" s="42">
        <v>0</v>
      </c>
      <c r="F701" s="42">
        <f t="shared" si="55"/>
        <v>145</v>
      </c>
      <c r="G701" s="42">
        <v>0</v>
      </c>
      <c r="H701" s="42">
        <v>0</v>
      </c>
      <c r="I701" s="42">
        <v>0</v>
      </c>
      <c r="J701" s="42">
        <f t="shared" si="56"/>
        <v>0</v>
      </c>
      <c r="K701" s="42">
        <f t="shared" si="57"/>
        <v>145</v>
      </c>
      <c r="L701" s="81">
        <v>0</v>
      </c>
      <c r="M701" s="81"/>
      <c r="N701" s="81">
        <v>0</v>
      </c>
      <c r="O701" s="81" t="e">
        <f t="shared" si="58"/>
        <v>#DIV/0!</v>
      </c>
      <c r="P701" s="81">
        <v>0</v>
      </c>
    </row>
    <row r="702" spans="1:16" ht="24">
      <c r="A702" s="42" t="s">
        <v>65</v>
      </c>
      <c r="B702" s="42">
        <v>43</v>
      </c>
      <c r="C702" s="42">
        <v>125</v>
      </c>
      <c r="D702" s="42">
        <v>0</v>
      </c>
      <c r="E702" s="42">
        <v>0</v>
      </c>
      <c r="F702" s="42">
        <f t="shared" si="55"/>
        <v>125</v>
      </c>
      <c r="G702" s="42">
        <v>0</v>
      </c>
      <c r="H702" s="42">
        <v>0</v>
      </c>
      <c r="I702" s="42">
        <v>0</v>
      </c>
      <c r="J702" s="42">
        <f t="shared" si="56"/>
        <v>0</v>
      </c>
      <c r="K702" s="42">
        <f t="shared" si="57"/>
        <v>125</v>
      </c>
      <c r="L702" s="81">
        <v>0</v>
      </c>
      <c r="M702" s="81"/>
      <c r="N702" s="81">
        <v>0</v>
      </c>
      <c r="O702" s="81" t="e">
        <f t="shared" si="58"/>
        <v>#DIV/0!</v>
      </c>
      <c r="P702" s="81">
        <v>0</v>
      </c>
    </row>
    <row r="703" spans="1:16" ht="24">
      <c r="A703" s="42" t="s">
        <v>66</v>
      </c>
      <c r="B703" s="42">
        <v>21</v>
      </c>
      <c r="C703" s="42">
        <v>120</v>
      </c>
      <c r="D703" s="42">
        <v>0</v>
      </c>
      <c r="E703" s="42">
        <v>0</v>
      </c>
      <c r="F703" s="42">
        <f t="shared" si="55"/>
        <v>120</v>
      </c>
      <c r="G703" s="42">
        <v>0</v>
      </c>
      <c r="H703" s="42">
        <v>0</v>
      </c>
      <c r="I703" s="42">
        <v>0</v>
      </c>
      <c r="J703" s="42">
        <f t="shared" si="56"/>
        <v>0</v>
      </c>
      <c r="K703" s="42">
        <f t="shared" si="57"/>
        <v>120</v>
      </c>
      <c r="L703" s="81">
        <v>0</v>
      </c>
      <c r="M703" s="81"/>
      <c r="N703" s="81">
        <v>0</v>
      </c>
      <c r="O703" s="81" t="e">
        <f t="shared" si="58"/>
        <v>#DIV/0!</v>
      </c>
      <c r="P703" s="81">
        <v>0</v>
      </c>
    </row>
    <row r="704" spans="1:16" ht="24">
      <c r="A704" s="42" t="s">
        <v>67</v>
      </c>
      <c r="B704" s="83">
        <v>21</v>
      </c>
      <c r="C704" s="83">
        <v>107</v>
      </c>
      <c r="D704" s="42">
        <v>0</v>
      </c>
      <c r="E704" s="42">
        <v>0</v>
      </c>
      <c r="F704" s="42">
        <f t="shared" si="55"/>
        <v>107</v>
      </c>
      <c r="G704" s="42">
        <v>0</v>
      </c>
      <c r="H704" s="42">
        <v>0</v>
      </c>
      <c r="I704" s="42">
        <v>0</v>
      </c>
      <c r="J704" s="42">
        <f t="shared" si="56"/>
        <v>0</v>
      </c>
      <c r="K704" s="42">
        <f t="shared" si="57"/>
        <v>107</v>
      </c>
      <c r="L704" s="81">
        <v>0</v>
      </c>
      <c r="M704" s="81"/>
      <c r="N704" s="81">
        <v>0</v>
      </c>
      <c r="O704" s="81" t="e">
        <f t="shared" si="58"/>
        <v>#DIV/0!</v>
      </c>
      <c r="P704" s="81">
        <v>0</v>
      </c>
    </row>
    <row r="705" spans="1:16" ht="24">
      <c r="A705" s="42" t="s">
        <v>68</v>
      </c>
      <c r="B705" s="83">
        <v>41</v>
      </c>
      <c r="C705" s="83">
        <v>118</v>
      </c>
      <c r="D705" s="42">
        <v>0</v>
      </c>
      <c r="E705" s="42">
        <v>0</v>
      </c>
      <c r="F705" s="42">
        <f t="shared" si="55"/>
        <v>118</v>
      </c>
      <c r="G705" s="42">
        <v>0</v>
      </c>
      <c r="H705" s="42">
        <v>0</v>
      </c>
      <c r="I705" s="42">
        <v>0</v>
      </c>
      <c r="J705" s="42">
        <f t="shared" si="56"/>
        <v>0</v>
      </c>
      <c r="K705" s="42">
        <f t="shared" si="57"/>
        <v>118</v>
      </c>
      <c r="L705" s="81">
        <v>0</v>
      </c>
      <c r="M705" s="81"/>
      <c r="N705" s="81">
        <v>0</v>
      </c>
      <c r="O705" s="81" t="e">
        <f t="shared" si="58"/>
        <v>#DIV/0!</v>
      </c>
      <c r="P705" s="81">
        <v>0</v>
      </c>
    </row>
    <row r="706" spans="1:16" ht="24">
      <c r="A706" s="42" t="s">
        <v>69</v>
      </c>
      <c r="B706" s="83">
        <v>47</v>
      </c>
      <c r="C706" s="83">
        <v>243</v>
      </c>
      <c r="D706" s="42">
        <v>0</v>
      </c>
      <c r="E706" s="42">
        <v>0</v>
      </c>
      <c r="F706" s="42">
        <f t="shared" si="55"/>
        <v>243</v>
      </c>
      <c r="G706" s="42">
        <v>0</v>
      </c>
      <c r="H706" s="42">
        <v>0</v>
      </c>
      <c r="I706" s="42">
        <v>0</v>
      </c>
      <c r="J706" s="42">
        <f t="shared" si="56"/>
        <v>0</v>
      </c>
      <c r="K706" s="42">
        <f t="shared" si="57"/>
        <v>243</v>
      </c>
      <c r="L706" s="81">
        <v>0</v>
      </c>
      <c r="M706" s="81"/>
      <c r="N706" s="81">
        <v>0</v>
      </c>
      <c r="O706" s="81" t="e">
        <f t="shared" si="58"/>
        <v>#DIV/0!</v>
      </c>
      <c r="P706" s="81">
        <v>0</v>
      </c>
    </row>
    <row r="707" spans="1:16" ht="24">
      <c r="A707" s="42" t="s">
        <v>70</v>
      </c>
      <c r="B707" s="83">
        <v>55</v>
      </c>
      <c r="C707" s="83">
        <v>382</v>
      </c>
      <c r="D707" s="42">
        <v>0</v>
      </c>
      <c r="E707" s="42">
        <v>0</v>
      </c>
      <c r="F707" s="42">
        <f t="shared" si="55"/>
        <v>382</v>
      </c>
      <c r="G707" s="42">
        <v>0</v>
      </c>
      <c r="H707" s="42">
        <v>0</v>
      </c>
      <c r="I707" s="42">
        <v>0</v>
      </c>
      <c r="J707" s="42">
        <f t="shared" si="56"/>
        <v>0</v>
      </c>
      <c r="K707" s="42">
        <f t="shared" si="57"/>
        <v>382</v>
      </c>
      <c r="L707" s="81">
        <v>0</v>
      </c>
      <c r="M707" s="81"/>
      <c r="N707" s="81">
        <v>0</v>
      </c>
      <c r="O707" s="81" t="e">
        <f t="shared" si="58"/>
        <v>#DIV/0!</v>
      </c>
      <c r="P707" s="81">
        <v>0</v>
      </c>
    </row>
    <row r="708" spans="1:16" ht="24">
      <c r="A708" s="42" t="s">
        <v>71</v>
      </c>
      <c r="B708" s="83">
        <v>44</v>
      </c>
      <c r="C708" s="83">
        <v>254</v>
      </c>
      <c r="D708" s="42">
        <v>0</v>
      </c>
      <c r="E708" s="42">
        <v>0</v>
      </c>
      <c r="F708" s="42">
        <f t="shared" si="55"/>
        <v>254</v>
      </c>
      <c r="G708" s="42">
        <v>0</v>
      </c>
      <c r="H708" s="42">
        <v>0</v>
      </c>
      <c r="I708" s="42">
        <v>0</v>
      </c>
      <c r="J708" s="42">
        <f t="shared" si="56"/>
        <v>0</v>
      </c>
      <c r="K708" s="42">
        <f t="shared" si="57"/>
        <v>254</v>
      </c>
      <c r="L708" s="81">
        <v>0</v>
      </c>
      <c r="M708" s="81"/>
      <c r="N708" s="81">
        <v>0</v>
      </c>
      <c r="O708" s="81" t="e">
        <f t="shared" si="58"/>
        <v>#DIV/0!</v>
      </c>
      <c r="P708" s="81">
        <v>0</v>
      </c>
    </row>
    <row r="709" spans="1:16" ht="24">
      <c r="A709" s="42" t="s">
        <v>72</v>
      </c>
      <c r="B709" s="83">
        <v>42</v>
      </c>
      <c r="C709" s="83">
        <v>230</v>
      </c>
      <c r="D709" s="42">
        <v>0</v>
      </c>
      <c r="E709" s="42">
        <v>0</v>
      </c>
      <c r="F709" s="42">
        <f t="shared" si="55"/>
        <v>230</v>
      </c>
      <c r="G709" s="42">
        <v>0</v>
      </c>
      <c r="H709" s="42">
        <v>0</v>
      </c>
      <c r="I709" s="42">
        <v>0</v>
      </c>
      <c r="J709" s="42">
        <f t="shared" si="56"/>
        <v>0</v>
      </c>
      <c r="K709" s="42">
        <f t="shared" si="57"/>
        <v>230</v>
      </c>
      <c r="L709" s="81">
        <v>0</v>
      </c>
      <c r="M709" s="81"/>
      <c r="N709" s="81">
        <v>0</v>
      </c>
      <c r="O709" s="81" t="e">
        <f t="shared" si="58"/>
        <v>#DIV/0!</v>
      </c>
      <c r="P709" s="81">
        <v>0</v>
      </c>
    </row>
    <row r="710" spans="1:16" ht="24">
      <c r="A710" s="42" t="s">
        <v>73</v>
      </c>
      <c r="B710" s="83"/>
      <c r="C710" s="83"/>
      <c r="D710" s="42"/>
      <c r="E710" s="42"/>
      <c r="F710" s="42"/>
      <c r="G710" s="42"/>
      <c r="H710" s="42"/>
      <c r="I710" s="42"/>
      <c r="J710" s="42"/>
      <c r="K710" s="42"/>
      <c r="L710" s="81"/>
      <c r="M710" s="81"/>
      <c r="N710" s="81"/>
      <c r="O710" s="81"/>
      <c r="P710" s="81"/>
    </row>
    <row r="711" spans="1:16" ht="24">
      <c r="A711" s="42" t="s">
        <v>74</v>
      </c>
      <c r="B711" s="83">
        <v>36</v>
      </c>
      <c r="C711" s="83">
        <v>186</v>
      </c>
      <c r="D711" s="42">
        <v>0</v>
      </c>
      <c r="E711" s="42">
        <v>0</v>
      </c>
      <c r="F711" s="42">
        <f t="shared" si="55"/>
        <v>186</v>
      </c>
      <c r="G711" s="42">
        <v>0</v>
      </c>
      <c r="H711" s="42">
        <v>0</v>
      </c>
      <c r="I711" s="42">
        <v>0</v>
      </c>
      <c r="J711" s="42">
        <f t="shared" si="56"/>
        <v>0</v>
      </c>
      <c r="K711" s="42">
        <f t="shared" si="57"/>
        <v>186</v>
      </c>
      <c r="L711" s="81">
        <v>0</v>
      </c>
      <c r="M711" s="81"/>
      <c r="N711" s="81">
        <v>0</v>
      </c>
      <c r="O711" s="81" t="e">
        <f t="shared" si="58"/>
        <v>#DIV/0!</v>
      </c>
      <c r="P711" s="81">
        <v>0</v>
      </c>
    </row>
    <row r="712" spans="1:16" ht="24">
      <c r="A712" s="42" t="s">
        <v>75</v>
      </c>
      <c r="B712" s="83">
        <v>58</v>
      </c>
      <c r="C712" s="83">
        <v>242</v>
      </c>
      <c r="D712" s="42">
        <v>0</v>
      </c>
      <c r="E712" s="42">
        <v>0</v>
      </c>
      <c r="F712" s="42">
        <f t="shared" si="55"/>
        <v>242</v>
      </c>
      <c r="G712" s="42">
        <v>0</v>
      </c>
      <c r="H712" s="42">
        <v>0</v>
      </c>
      <c r="I712" s="42">
        <v>0</v>
      </c>
      <c r="J712" s="42">
        <f t="shared" si="56"/>
        <v>0</v>
      </c>
      <c r="K712" s="42">
        <f t="shared" si="57"/>
        <v>242</v>
      </c>
      <c r="L712" s="81">
        <v>0</v>
      </c>
      <c r="M712" s="81"/>
      <c r="N712" s="81">
        <v>0</v>
      </c>
      <c r="O712" s="81" t="e">
        <f t="shared" si="58"/>
        <v>#DIV/0!</v>
      </c>
      <c r="P712" s="81">
        <v>0</v>
      </c>
    </row>
    <row r="713" spans="1:16" ht="24">
      <c r="A713" s="42" t="s">
        <v>76</v>
      </c>
      <c r="B713" s="83"/>
      <c r="C713" s="83"/>
      <c r="D713" s="42"/>
      <c r="E713" s="42"/>
      <c r="F713" s="42"/>
      <c r="G713" s="42"/>
      <c r="H713" s="42"/>
      <c r="I713" s="42"/>
      <c r="J713" s="42"/>
      <c r="K713" s="42"/>
      <c r="L713" s="81"/>
      <c r="M713" s="81"/>
      <c r="N713" s="81"/>
      <c r="O713" s="81"/>
      <c r="P713" s="81"/>
    </row>
    <row r="714" spans="1:16" ht="24">
      <c r="A714" s="42" t="s">
        <v>77</v>
      </c>
      <c r="B714" s="83">
        <v>26</v>
      </c>
      <c r="C714" s="83">
        <v>215</v>
      </c>
      <c r="D714" s="42">
        <v>0</v>
      </c>
      <c r="E714" s="42">
        <v>0</v>
      </c>
      <c r="F714" s="42">
        <f t="shared" si="55"/>
        <v>215</v>
      </c>
      <c r="G714" s="42">
        <v>0</v>
      </c>
      <c r="H714" s="42">
        <v>0</v>
      </c>
      <c r="I714" s="42">
        <v>0</v>
      </c>
      <c r="J714" s="42">
        <f t="shared" si="56"/>
        <v>0</v>
      </c>
      <c r="K714" s="42">
        <f t="shared" si="57"/>
        <v>215</v>
      </c>
      <c r="L714" s="81">
        <v>0</v>
      </c>
      <c r="M714" s="81"/>
      <c r="N714" s="81">
        <v>0</v>
      </c>
      <c r="O714" s="81" t="e">
        <f t="shared" si="58"/>
        <v>#DIV/0!</v>
      </c>
      <c r="P714" s="81">
        <v>0</v>
      </c>
    </row>
    <row r="715" spans="1:16" ht="24">
      <c r="A715" s="42" t="s">
        <v>78</v>
      </c>
      <c r="B715" s="83">
        <v>18</v>
      </c>
      <c r="C715" s="83">
        <v>165</v>
      </c>
      <c r="D715" s="42">
        <v>0</v>
      </c>
      <c r="E715" s="42">
        <v>0</v>
      </c>
      <c r="F715" s="42">
        <f t="shared" si="55"/>
        <v>165</v>
      </c>
      <c r="G715" s="42">
        <v>0</v>
      </c>
      <c r="H715" s="42">
        <v>0</v>
      </c>
      <c r="I715" s="42">
        <v>0</v>
      </c>
      <c r="J715" s="42">
        <f t="shared" si="56"/>
        <v>0</v>
      </c>
      <c r="K715" s="42">
        <f t="shared" si="57"/>
        <v>165</v>
      </c>
      <c r="L715" s="81">
        <v>0</v>
      </c>
      <c r="M715" s="81"/>
      <c r="N715" s="81">
        <v>0</v>
      </c>
      <c r="O715" s="81" t="e">
        <f t="shared" si="58"/>
        <v>#DIV/0!</v>
      </c>
      <c r="P715" s="81">
        <v>0</v>
      </c>
    </row>
    <row r="716" spans="1:16" ht="24">
      <c r="A716" s="84" t="s">
        <v>23</v>
      </c>
      <c r="B716" s="85">
        <f>SUM(B691:B715)</f>
        <v>836</v>
      </c>
      <c r="C716" s="92">
        <f>SUM(C691:C715)</f>
        <v>5416</v>
      </c>
      <c r="D716" s="85">
        <f>SUM(D691:D715)</f>
        <v>0</v>
      </c>
      <c r="E716" s="85">
        <f>SUM(E691:E715)</f>
        <v>0</v>
      </c>
      <c r="F716" s="93">
        <f t="shared" si="55"/>
        <v>5416</v>
      </c>
      <c r="G716" s="85">
        <f>SUM(G691:G715)</f>
        <v>0</v>
      </c>
      <c r="H716" s="85">
        <f>SUM(H691:H715)</f>
        <v>0</v>
      </c>
      <c r="I716" s="85">
        <f>SUM(I691:I715)</f>
        <v>0</v>
      </c>
      <c r="J716" s="86">
        <f t="shared" si="56"/>
        <v>0</v>
      </c>
      <c r="K716" s="93">
        <f t="shared" si="57"/>
        <v>5416</v>
      </c>
      <c r="L716" s="85">
        <f>SUM(L691:L715)</f>
        <v>0</v>
      </c>
      <c r="M716" s="85"/>
      <c r="N716" s="85">
        <f>SUM(N691:N715)</f>
        <v>0</v>
      </c>
      <c r="O716" s="89" t="e">
        <f t="shared" si="58"/>
        <v>#DIV/0!</v>
      </c>
      <c r="P716" s="85">
        <f>SUM(P691:P715)</f>
        <v>0</v>
      </c>
    </row>
    <row r="717" spans="1:16" ht="17.2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</row>
    <row r="718" spans="1:16" ht="17.2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</row>
    <row r="719" spans="1:16" ht="24">
      <c r="A719" s="208" t="s">
        <v>9</v>
      </c>
      <c r="B719" s="209" t="s">
        <v>20</v>
      </c>
      <c r="C719" s="210" t="s">
        <v>40</v>
      </c>
      <c r="D719" s="211"/>
      <c r="E719" s="211"/>
      <c r="F719" s="212"/>
      <c r="G719" s="210" t="s">
        <v>41</v>
      </c>
      <c r="H719" s="211"/>
      <c r="I719" s="211"/>
      <c r="J719" s="212"/>
      <c r="K719" s="213" t="s">
        <v>42</v>
      </c>
      <c r="L719" s="213" t="s">
        <v>43</v>
      </c>
      <c r="M719" s="213" t="s">
        <v>44</v>
      </c>
      <c r="N719" s="213" t="s">
        <v>45</v>
      </c>
      <c r="O719" s="213" t="s">
        <v>46</v>
      </c>
      <c r="P719" s="205" t="s">
        <v>21</v>
      </c>
    </row>
    <row r="720" spans="1:16">
      <c r="A720" s="208"/>
      <c r="B720" s="209"/>
      <c r="C720" s="205" t="s">
        <v>47</v>
      </c>
      <c r="D720" s="205" t="s">
        <v>48</v>
      </c>
      <c r="E720" s="205" t="s">
        <v>49</v>
      </c>
      <c r="F720" s="205" t="s">
        <v>50</v>
      </c>
      <c r="G720" s="205" t="s">
        <v>51</v>
      </c>
      <c r="H720" s="205" t="s">
        <v>52</v>
      </c>
      <c r="I720" s="205" t="s">
        <v>49</v>
      </c>
      <c r="J720" s="205" t="s">
        <v>53</v>
      </c>
      <c r="K720" s="214"/>
      <c r="L720" s="214"/>
      <c r="M720" s="214"/>
      <c r="N720" s="214"/>
      <c r="O720" s="214"/>
      <c r="P720" s="206"/>
    </row>
    <row r="721" spans="1:16">
      <c r="A721" s="208"/>
      <c r="B721" s="209"/>
      <c r="C721" s="206"/>
      <c r="D721" s="206"/>
      <c r="E721" s="206"/>
      <c r="F721" s="206"/>
      <c r="G721" s="206"/>
      <c r="H721" s="206"/>
      <c r="I721" s="206"/>
      <c r="J721" s="206"/>
      <c r="K721" s="214"/>
      <c r="L721" s="214"/>
      <c r="M721" s="214"/>
      <c r="N721" s="214"/>
      <c r="O721" s="214"/>
      <c r="P721" s="206"/>
    </row>
    <row r="722" spans="1:16">
      <c r="A722" s="208"/>
      <c r="B722" s="209"/>
      <c r="C722" s="207"/>
      <c r="D722" s="207"/>
      <c r="E722" s="207"/>
      <c r="F722" s="207"/>
      <c r="G722" s="207"/>
      <c r="H722" s="207"/>
      <c r="I722" s="207"/>
      <c r="J722" s="207"/>
      <c r="K722" s="215"/>
      <c r="L722" s="215"/>
      <c r="M722" s="215"/>
      <c r="N722" s="215"/>
      <c r="O722" s="215"/>
      <c r="P722" s="207"/>
    </row>
    <row r="723" spans="1:16" ht="24">
      <c r="A723" s="42" t="s">
        <v>54</v>
      </c>
      <c r="B723" s="42">
        <v>1</v>
      </c>
      <c r="C723" s="42">
        <v>0</v>
      </c>
      <c r="D723" s="42">
        <v>0</v>
      </c>
      <c r="E723" s="42">
        <v>0</v>
      </c>
      <c r="F723" s="42">
        <f>C723+D723+E723</f>
        <v>0</v>
      </c>
      <c r="G723" s="42">
        <v>2</v>
      </c>
      <c r="H723" s="42">
        <v>0</v>
      </c>
      <c r="I723" s="42">
        <v>0</v>
      </c>
      <c r="J723" s="42">
        <f>G723-H723-I723</f>
        <v>2</v>
      </c>
      <c r="K723" s="42">
        <f>F723+J723</f>
        <v>2</v>
      </c>
      <c r="L723" s="42">
        <v>2</v>
      </c>
      <c r="M723" s="42" t="s">
        <v>82</v>
      </c>
      <c r="N723" s="42">
        <f>L723*O723</f>
        <v>800</v>
      </c>
      <c r="O723" s="42">
        <v>400</v>
      </c>
      <c r="P723" s="42">
        <v>10</v>
      </c>
    </row>
    <row r="724" spans="1:16" ht="24">
      <c r="A724" s="42" t="s">
        <v>55</v>
      </c>
      <c r="B724" s="42">
        <v>2</v>
      </c>
      <c r="C724" s="42">
        <v>0</v>
      </c>
      <c r="D724" s="42">
        <v>0</v>
      </c>
      <c r="E724" s="42">
        <v>0</v>
      </c>
      <c r="F724" s="42">
        <f t="shared" ref="F724:F741" si="59">C724+D724+E724</f>
        <v>0</v>
      </c>
      <c r="G724" s="42">
        <v>3</v>
      </c>
      <c r="H724" s="42">
        <v>0</v>
      </c>
      <c r="I724" s="42">
        <v>0</v>
      </c>
      <c r="J724" s="42">
        <f t="shared" ref="J724:J741" si="60">G724-H724-I724</f>
        <v>3</v>
      </c>
      <c r="K724" s="42">
        <f t="shared" ref="K724:K741" si="61">F724+J724</f>
        <v>3</v>
      </c>
      <c r="L724" s="42">
        <v>3</v>
      </c>
      <c r="M724" s="42" t="s">
        <v>82</v>
      </c>
      <c r="N724" s="43">
        <f t="shared" ref="N724:N747" si="62">L724*O724</f>
        <v>1200</v>
      </c>
      <c r="O724" s="42">
        <v>400</v>
      </c>
      <c r="P724" s="42">
        <v>10</v>
      </c>
    </row>
    <row r="725" spans="1:16" ht="24">
      <c r="A725" s="42" t="s">
        <v>56</v>
      </c>
      <c r="B725" s="42"/>
      <c r="C725" s="42">
        <v>0</v>
      </c>
      <c r="D725" s="42">
        <v>0</v>
      </c>
      <c r="E725" s="42">
        <v>0</v>
      </c>
      <c r="F725" s="42">
        <f t="shared" si="59"/>
        <v>0</v>
      </c>
      <c r="G725" s="42">
        <v>0</v>
      </c>
      <c r="H725" s="42">
        <v>0</v>
      </c>
      <c r="I725" s="42">
        <v>0</v>
      </c>
      <c r="J725" s="42">
        <f t="shared" si="60"/>
        <v>0</v>
      </c>
      <c r="K725" s="42">
        <f t="shared" si="61"/>
        <v>0</v>
      </c>
      <c r="L725" s="42">
        <v>0</v>
      </c>
      <c r="M725" s="42"/>
      <c r="N725" s="42">
        <v>0</v>
      </c>
      <c r="O725" s="42">
        <v>0</v>
      </c>
      <c r="P725" s="42">
        <v>0</v>
      </c>
    </row>
    <row r="726" spans="1:16" ht="24">
      <c r="A726" s="42" t="s">
        <v>57</v>
      </c>
      <c r="B726" s="42"/>
      <c r="C726" s="42">
        <v>0</v>
      </c>
      <c r="D726" s="42">
        <v>0</v>
      </c>
      <c r="E726" s="42">
        <v>0</v>
      </c>
      <c r="F726" s="42">
        <f t="shared" si="59"/>
        <v>0</v>
      </c>
      <c r="G726" s="42">
        <v>0</v>
      </c>
      <c r="H726" s="42">
        <v>0</v>
      </c>
      <c r="I726" s="42">
        <v>0</v>
      </c>
      <c r="J726" s="42">
        <f t="shared" si="60"/>
        <v>0</v>
      </c>
      <c r="K726" s="42">
        <f t="shared" si="61"/>
        <v>0</v>
      </c>
      <c r="L726" s="42">
        <v>0</v>
      </c>
      <c r="M726" s="42"/>
      <c r="N726" s="42">
        <v>0</v>
      </c>
      <c r="O726" s="42">
        <v>0</v>
      </c>
      <c r="P726" s="42">
        <v>0</v>
      </c>
    </row>
    <row r="727" spans="1:16" ht="24">
      <c r="A727" s="42" t="s">
        <v>58</v>
      </c>
      <c r="B727" s="42"/>
      <c r="C727" s="42">
        <v>0</v>
      </c>
      <c r="D727" s="42">
        <v>0</v>
      </c>
      <c r="E727" s="42">
        <v>0</v>
      </c>
      <c r="F727" s="42">
        <f t="shared" si="59"/>
        <v>0</v>
      </c>
      <c r="G727" s="42">
        <v>0</v>
      </c>
      <c r="H727" s="42">
        <v>0</v>
      </c>
      <c r="I727" s="42">
        <v>0</v>
      </c>
      <c r="J727" s="42">
        <f t="shared" si="60"/>
        <v>0</v>
      </c>
      <c r="K727" s="42">
        <f t="shared" si="61"/>
        <v>0</v>
      </c>
      <c r="L727" s="42">
        <v>0</v>
      </c>
      <c r="M727" s="42"/>
      <c r="N727" s="42">
        <v>0</v>
      </c>
      <c r="O727" s="42">
        <v>0</v>
      </c>
      <c r="P727" s="42">
        <v>0</v>
      </c>
    </row>
    <row r="728" spans="1:16" ht="24">
      <c r="A728" s="42" t="s">
        <v>59</v>
      </c>
      <c r="B728" s="42">
        <v>8</v>
      </c>
      <c r="C728" s="42">
        <v>53</v>
      </c>
      <c r="D728" s="42">
        <v>50</v>
      </c>
      <c r="E728" s="42">
        <v>0</v>
      </c>
      <c r="F728" s="42">
        <f t="shared" si="59"/>
        <v>103</v>
      </c>
      <c r="G728" s="42">
        <v>0</v>
      </c>
      <c r="H728" s="42">
        <v>0</v>
      </c>
      <c r="I728" s="42">
        <v>0</v>
      </c>
      <c r="J728" s="42">
        <f t="shared" si="60"/>
        <v>0</v>
      </c>
      <c r="K728" s="42">
        <f t="shared" si="61"/>
        <v>103</v>
      </c>
      <c r="L728" s="42">
        <v>0</v>
      </c>
      <c r="M728" s="42"/>
      <c r="N728" s="42">
        <v>0</v>
      </c>
      <c r="O728" s="42">
        <v>0</v>
      </c>
      <c r="P728" s="42">
        <v>0</v>
      </c>
    </row>
    <row r="729" spans="1:16" ht="24">
      <c r="A729" s="42" t="s">
        <v>60</v>
      </c>
      <c r="B729" s="42"/>
      <c r="C729" s="42">
        <v>0</v>
      </c>
      <c r="D729" s="42">
        <v>0</v>
      </c>
      <c r="E729" s="42">
        <v>0</v>
      </c>
      <c r="F729" s="42">
        <f t="shared" si="59"/>
        <v>0</v>
      </c>
      <c r="G729" s="42">
        <v>0</v>
      </c>
      <c r="H729" s="42">
        <v>0</v>
      </c>
      <c r="I729" s="42">
        <v>0</v>
      </c>
      <c r="J729" s="42">
        <f t="shared" si="60"/>
        <v>0</v>
      </c>
      <c r="K729" s="42">
        <f t="shared" si="61"/>
        <v>0</v>
      </c>
      <c r="L729" s="42">
        <v>0</v>
      </c>
      <c r="M729" s="42"/>
      <c r="N729" s="42">
        <v>0</v>
      </c>
      <c r="O729" s="42">
        <v>0</v>
      </c>
      <c r="P729" s="42">
        <v>0</v>
      </c>
    </row>
    <row r="730" spans="1:16" ht="24">
      <c r="A730" s="42" t="s">
        <v>61</v>
      </c>
      <c r="B730" s="42">
        <v>2</v>
      </c>
      <c r="C730" s="42">
        <v>0</v>
      </c>
      <c r="D730" s="42">
        <v>0</v>
      </c>
      <c r="E730" s="42">
        <v>0</v>
      </c>
      <c r="F730" s="42">
        <f t="shared" si="59"/>
        <v>0</v>
      </c>
      <c r="G730" s="42">
        <v>16</v>
      </c>
      <c r="H730" s="42">
        <v>0</v>
      </c>
      <c r="I730" s="42">
        <v>0</v>
      </c>
      <c r="J730" s="42">
        <f t="shared" si="60"/>
        <v>16</v>
      </c>
      <c r="K730" s="42">
        <f t="shared" si="61"/>
        <v>16</v>
      </c>
      <c r="L730" s="42">
        <v>16</v>
      </c>
      <c r="M730" s="42" t="s">
        <v>82</v>
      </c>
      <c r="N730" s="43">
        <f t="shared" si="62"/>
        <v>6400</v>
      </c>
      <c r="O730" s="42">
        <v>400</v>
      </c>
      <c r="P730" s="42">
        <v>10</v>
      </c>
    </row>
    <row r="731" spans="1:16" ht="24">
      <c r="A731" s="42" t="s">
        <v>62</v>
      </c>
      <c r="B731" s="42"/>
      <c r="C731" s="42">
        <v>0</v>
      </c>
      <c r="D731" s="42">
        <v>0</v>
      </c>
      <c r="E731" s="42">
        <v>0</v>
      </c>
      <c r="F731" s="42">
        <f t="shared" si="59"/>
        <v>0</v>
      </c>
      <c r="G731" s="42">
        <v>0</v>
      </c>
      <c r="H731" s="42">
        <v>0</v>
      </c>
      <c r="I731" s="42">
        <v>0</v>
      </c>
      <c r="J731" s="42">
        <f t="shared" si="60"/>
        <v>0</v>
      </c>
      <c r="K731" s="42">
        <f t="shared" si="61"/>
        <v>0</v>
      </c>
      <c r="L731" s="42">
        <v>0</v>
      </c>
      <c r="M731" s="42"/>
      <c r="N731" s="42">
        <f t="shared" si="62"/>
        <v>0</v>
      </c>
      <c r="O731" s="42">
        <v>0</v>
      </c>
      <c r="P731" s="42">
        <v>0</v>
      </c>
    </row>
    <row r="732" spans="1:16" ht="24">
      <c r="A732" s="42" t="s">
        <v>63</v>
      </c>
      <c r="B732" s="42"/>
      <c r="C732" s="42">
        <v>0</v>
      </c>
      <c r="D732" s="42">
        <v>0</v>
      </c>
      <c r="E732" s="42">
        <v>0</v>
      </c>
      <c r="F732" s="42">
        <f t="shared" si="59"/>
        <v>0</v>
      </c>
      <c r="G732" s="42">
        <v>0</v>
      </c>
      <c r="H732" s="42">
        <v>0</v>
      </c>
      <c r="I732" s="42">
        <v>0</v>
      </c>
      <c r="J732" s="42">
        <f t="shared" si="60"/>
        <v>0</v>
      </c>
      <c r="K732" s="42">
        <f t="shared" si="61"/>
        <v>0</v>
      </c>
      <c r="L732" s="42">
        <v>0</v>
      </c>
      <c r="M732" s="42"/>
      <c r="N732" s="42">
        <f t="shared" si="62"/>
        <v>0</v>
      </c>
      <c r="O732" s="42">
        <v>0</v>
      </c>
      <c r="P732" s="42">
        <v>0</v>
      </c>
    </row>
    <row r="733" spans="1:16" ht="24">
      <c r="A733" s="42" t="s">
        <v>64</v>
      </c>
      <c r="B733" s="42"/>
      <c r="C733" s="42">
        <v>0</v>
      </c>
      <c r="D733" s="42">
        <v>0</v>
      </c>
      <c r="E733" s="42">
        <v>0</v>
      </c>
      <c r="F733" s="42">
        <f t="shared" si="59"/>
        <v>0</v>
      </c>
      <c r="G733" s="42">
        <v>0</v>
      </c>
      <c r="H733" s="42">
        <v>0</v>
      </c>
      <c r="I733" s="42">
        <v>0</v>
      </c>
      <c r="J733" s="42">
        <f t="shared" si="60"/>
        <v>0</v>
      </c>
      <c r="K733" s="42">
        <f t="shared" si="61"/>
        <v>0</v>
      </c>
      <c r="L733" s="42">
        <v>0</v>
      </c>
      <c r="M733" s="42"/>
      <c r="N733" s="42">
        <f t="shared" si="62"/>
        <v>0</v>
      </c>
      <c r="O733" s="42">
        <v>0</v>
      </c>
      <c r="P733" s="42">
        <v>0</v>
      </c>
    </row>
    <row r="734" spans="1:16" ht="24">
      <c r="A734" s="42" t="s">
        <v>65</v>
      </c>
      <c r="B734" s="42"/>
      <c r="C734" s="42">
        <v>0</v>
      </c>
      <c r="D734" s="42">
        <v>0</v>
      </c>
      <c r="E734" s="42">
        <v>0</v>
      </c>
      <c r="F734" s="42">
        <f t="shared" si="59"/>
        <v>0</v>
      </c>
      <c r="G734" s="42">
        <v>0</v>
      </c>
      <c r="H734" s="42">
        <v>0</v>
      </c>
      <c r="I734" s="42">
        <v>0</v>
      </c>
      <c r="J734" s="42">
        <f t="shared" si="60"/>
        <v>0</v>
      </c>
      <c r="K734" s="42">
        <f t="shared" si="61"/>
        <v>0</v>
      </c>
      <c r="L734" s="42">
        <v>0</v>
      </c>
      <c r="M734" s="42"/>
      <c r="N734" s="42">
        <f t="shared" si="62"/>
        <v>0</v>
      </c>
      <c r="O734" s="42">
        <v>0</v>
      </c>
      <c r="P734" s="42">
        <v>0</v>
      </c>
    </row>
    <row r="735" spans="1:16" ht="24">
      <c r="A735" s="42" t="s">
        <v>66</v>
      </c>
      <c r="B735" s="42"/>
      <c r="C735" s="42">
        <v>0</v>
      </c>
      <c r="D735" s="42">
        <v>0</v>
      </c>
      <c r="E735" s="42">
        <v>0</v>
      </c>
      <c r="F735" s="42">
        <f t="shared" si="59"/>
        <v>0</v>
      </c>
      <c r="G735" s="42">
        <v>0</v>
      </c>
      <c r="H735" s="42">
        <v>0</v>
      </c>
      <c r="I735" s="42">
        <v>0</v>
      </c>
      <c r="J735" s="42">
        <f t="shared" si="60"/>
        <v>0</v>
      </c>
      <c r="K735" s="42">
        <f t="shared" si="61"/>
        <v>0</v>
      </c>
      <c r="L735" s="42">
        <v>0</v>
      </c>
      <c r="M735" s="42"/>
      <c r="N735" s="42">
        <f t="shared" si="62"/>
        <v>0</v>
      </c>
      <c r="O735" s="42">
        <v>0</v>
      </c>
      <c r="P735" s="42">
        <v>0</v>
      </c>
    </row>
    <row r="736" spans="1:16" ht="24">
      <c r="A736" s="42" t="s">
        <v>67</v>
      </c>
      <c r="B736" s="83"/>
      <c r="C736" s="42">
        <v>0</v>
      </c>
      <c r="D736" s="42">
        <v>0</v>
      </c>
      <c r="E736" s="42">
        <v>0</v>
      </c>
      <c r="F736" s="42">
        <f t="shared" si="59"/>
        <v>0</v>
      </c>
      <c r="G736" s="42">
        <v>0</v>
      </c>
      <c r="H736" s="42">
        <v>0</v>
      </c>
      <c r="I736" s="42">
        <v>0</v>
      </c>
      <c r="J736" s="42">
        <f t="shared" si="60"/>
        <v>0</v>
      </c>
      <c r="K736" s="42">
        <f t="shared" si="61"/>
        <v>0</v>
      </c>
      <c r="L736" s="42">
        <v>0</v>
      </c>
      <c r="M736" s="42"/>
      <c r="N736" s="42">
        <f t="shared" si="62"/>
        <v>0</v>
      </c>
      <c r="O736" s="42">
        <v>0</v>
      </c>
      <c r="P736" s="42">
        <v>0</v>
      </c>
    </row>
    <row r="737" spans="1:16" ht="24">
      <c r="A737" s="42" t="s">
        <v>68</v>
      </c>
      <c r="B737" s="83"/>
      <c r="C737" s="42">
        <v>0</v>
      </c>
      <c r="D737" s="42">
        <v>0</v>
      </c>
      <c r="E737" s="42">
        <v>0</v>
      </c>
      <c r="F737" s="42">
        <f t="shared" si="59"/>
        <v>0</v>
      </c>
      <c r="G737" s="42">
        <v>0</v>
      </c>
      <c r="H737" s="42">
        <v>0</v>
      </c>
      <c r="I737" s="42">
        <v>0</v>
      </c>
      <c r="J737" s="42">
        <f t="shared" si="60"/>
        <v>0</v>
      </c>
      <c r="K737" s="42">
        <f t="shared" si="61"/>
        <v>0</v>
      </c>
      <c r="L737" s="42">
        <v>0</v>
      </c>
      <c r="M737" s="42"/>
      <c r="N737" s="42">
        <f t="shared" si="62"/>
        <v>0</v>
      </c>
      <c r="O737" s="42">
        <v>0</v>
      </c>
      <c r="P737" s="42">
        <v>0</v>
      </c>
    </row>
    <row r="738" spans="1:16" ht="24">
      <c r="A738" s="42" t="s">
        <v>69</v>
      </c>
      <c r="B738" s="83">
        <v>2</v>
      </c>
      <c r="C738" s="42">
        <v>0</v>
      </c>
      <c r="D738" s="42">
        <v>0</v>
      </c>
      <c r="E738" s="42">
        <v>0</v>
      </c>
      <c r="F738" s="42">
        <f t="shared" si="59"/>
        <v>0</v>
      </c>
      <c r="G738" s="42">
        <v>5</v>
      </c>
      <c r="H738" s="42">
        <v>0</v>
      </c>
      <c r="I738" s="42">
        <v>0</v>
      </c>
      <c r="J738" s="42">
        <f t="shared" si="60"/>
        <v>5</v>
      </c>
      <c r="K738" s="42">
        <f t="shared" si="61"/>
        <v>5</v>
      </c>
      <c r="L738" s="42">
        <v>5</v>
      </c>
      <c r="M738" s="42" t="s">
        <v>82</v>
      </c>
      <c r="N738" s="159">
        <f t="shared" si="62"/>
        <v>2000</v>
      </c>
      <c r="O738" s="42">
        <v>400</v>
      </c>
      <c r="P738" s="42">
        <v>10</v>
      </c>
    </row>
    <row r="739" spans="1:16" ht="24">
      <c r="A739" s="42" t="s">
        <v>70</v>
      </c>
      <c r="B739" s="83"/>
      <c r="C739" s="42">
        <v>0</v>
      </c>
      <c r="D739" s="42">
        <v>0</v>
      </c>
      <c r="E739" s="42">
        <v>0</v>
      </c>
      <c r="F739" s="42">
        <f t="shared" si="59"/>
        <v>0</v>
      </c>
      <c r="G739" s="42">
        <v>0</v>
      </c>
      <c r="H739" s="42">
        <v>0</v>
      </c>
      <c r="I739" s="42">
        <v>0</v>
      </c>
      <c r="J739" s="42">
        <f t="shared" si="60"/>
        <v>0</v>
      </c>
      <c r="K739" s="42">
        <f t="shared" si="61"/>
        <v>0</v>
      </c>
      <c r="L739" s="42">
        <v>0</v>
      </c>
      <c r="M739" s="42"/>
      <c r="N739" s="42">
        <f t="shared" si="62"/>
        <v>0</v>
      </c>
      <c r="O739" s="42">
        <v>0</v>
      </c>
      <c r="P739" s="42">
        <v>0</v>
      </c>
    </row>
    <row r="740" spans="1:16" ht="24">
      <c r="A740" s="42" t="s">
        <v>71</v>
      </c>
      <c r="B740" s="83">
        <v>1</v>
      </c>
      <c r="C740" s="42">
        <v>0</v>
      </c>
      <c r="D740" s="42">
        <v>0</v>
      </c>
      <c r="E740" s="42">
        <v>0</v>
      </c>
      <c r="F740" s="42">
        <f t="shared" si="59"/>
        <v>0</v>
      </c>
      <c r="G740" s="42">
        <v>4</v>
      </c>
      <c r="H740" s="42">
        <v>0</v>
      </c>
      <c r="I740" s="42">
        <v>0</v>
      </c>
      <c r="J740" s="42">
        <f t="shared" si="60"/>
        <v>4</v>
      </c>
      <c r="K740" s="42">
        <f t="shared" si="61"/>
        <v>4</v>
      </c>
      <c r="L740" s="42">
        <v>4</v>
      </c>
      <c r="M740" s="42" t="s">
        <v>82</v>
      </c>
      <c r="N740" s="43">
        <f t="shared" si="62"/>
        <v>1600</v>
      </c>
      <c r="O740" s="42">
        <v>400</v>
      </c>
      <c r="P740" s="42">
        <v>10</v>
      </c>
    </row>
    <row r="741" spans="1:16" ht="24">
      <c r="A741" s="42" t="s">
        <v>72</v>
      </c>
      <c r="B741" s="83"/>
      <c r="C741" s="42">
        <v>0</v>
      </c>
      <c r="D741" s="42">
        <v>0</v>
      </c>
      <c r="E741" s="42">
        <v>0</v>
      </c>
      <c r="F741" s="42">
        <f t="shared" si="59"/>
        <v>0</v>
      </c>
      <c r="G741" s="42">
        <v>0</v>
      </c>
      <c r="H741" s="42">
        <v>0</v>
      </c>
      <c r="I741" s="42">
        <v>0</v>
      </c>
      <c r="J741" s="42">
        <f t="shared" si="60"/>
        <v>0</v>
      </c>
      <c r="K741" s="42">
        <f t="shared" si="61"/>
        <v>0</v>
      </c>
      <c r="L741" s="42">
        <v>0</v>
      </c>
      <c r="M741" s="42"/>
      <c r="N741" s="42">
        <f t="shared" si="62"/>
        <v>0</v>
      </c>
      <c r="O741" s="42">
        <v>0</v>
      </c>
      <c r="P741" s="42">
        <v>0</v>
      </c>
    </row>
    <row r="742" spans="1:16" ht="24">
      <c r="A742" s="42" t="s">
        <v>73</v>
      </c>
      <c r="B742" s="83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>
        <f t="shared" si="62"/>
        <v>0</v>
      </c>
      <c r="O742" s="42">
        <v>0</v>
      </c>
      <c r="P742" s="42"/>
    </row>
    <row r="743" spans="1:16" ht="24">
      <c r="A743" s="42" t="s">
        <v>74</v>
      </c>
      <c r="B743" s="83">
        <v>1</v>
      </c>
      <c r="C743" s="42">
        <v>0</v>
      </c>
      <c r="D743" s="42">
        <v>0</v>
      </c>
      <c r="E743" s="42">
        <v>0</v>
      </c>
      <c r="F743" s="42">
        <f t="shared" ref="F743:F744" si="63">C743+D743+E743</f>
        <v>0</v>
      </c>
      <c r="G743" s="42">
        <v>5</v>
      </c>
      <c r="H743" s="42">
        <v>0</v>
      </c>
      <c r="I743" s="42">
        <v>0</v>
      </c>
      <c r="J743" s="42">
        <f t="shared" ref="J743:J744" si="64">G743-H743-I743</f>
        <v>5</v>
      </c>
      <c r="K743" s="42">
        <f t="shared" ref="K743:K744" si="65">F743+J743</f>
        <v>5</v>
      </c>
      <c r="L743" s="42">
        <v>5</v>
      </c>
      <c r="M743" s="42" t="s">
        <v>82</v>
      </c>
      <c r="N743" s="43">
        <f t="shared" si="62"/>
        <v>2000</v>
      </c>
      <c r="O743" s="42">
        <v>400</v>
      </c>
      <c r="P743" s="42">
        <v>10</v>
      </c>
    </row>
    <row r="744" spans="1:16" ht="24">
      <c r="A744" s="42" t="s">
        <v>75</v>
      </c>
      <c r="B744" s="83">
        <v>2</v>
      </c>
      <c r="C744" s="42">
        <v>0</v>
      </c>
      <c r="D744" s="42">
        <v>0</v>
      </c>
      <c r="E744" s="42">
        <v>0</v>
      </c>
      <c r="F744" s="42">
        <f t="shared" si="63"/>
        <v>0</v>
      </c>
      <c r="G744" s="42">
        <v>7</v>
      </c>
      <c r="H744" s="42">
        <v>0</v>
      </c>
      <c r="I744" s="42">
        <v>0</v>
      </c>
      <c r="J744" s="42">
        <f t="shared" si="64"/>
        <v>7</v>
      </c>
      <c r="K744" s="42">
        <f t="shared" si="65"/>
        <v>7</v>
      </c>
      <c r="L744" s="42">
        <v>7</v>
      </c>
      <c r="M744" s="42" t="s">
        <v>82</v>
      </c>
      <c r="N744" s="43">
        <f t="shared" si="62"/>
        <v>2800</v>
      </c>
      <c r="O744" s="42">
        <v>400</v>
      </c>
      <c r="P744" s="42">
        <v>10</v>
      </c>
    </row>
    <row r="745" spans="1:16" ht="24">
      <c r="A745" s="42" t="s">
        <v>76</v>
      </c>
      <c r="B745" s="83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>
        <f t="shared" si="62"/>
        <v>0</v>
      </c>
      <c r="O745" s="42">
        <v>0</v>
      </c>
      <c r="P745" s="42"/>
    </row>
    <row r="746" spans="1:16" ht="24">
      <c r="A746" s="42" t="s">
        <v>77</v>
      </c>
      <c r="B746" s="83"/>
      <c r="C746" s="42">
        <v>0</v>
      </c>
      <c r="D746" s="42">
        <v>0</v>
      </c>
      <c r="E746" s="42">
        <v>0</v>
      </c>
      <c r="F746" s="42">
        <f t="shared" ref="F746:F748" si="66">C746+D746+E746</f>
        <v>0</v>
      </c>
      <c r="G746" s="42">
        <v>0</v>
      </c>
      <c r="H746" s="42">
        <v>0</v>
      </c>
      <c r="I746" s="42">
        <v>0</v>
      </c>
      <c r="J746" s="42">
        <f t="shared" ref="J746:J748" si="67">G746-H746-I746</f>
        <v>0</v>
      </c>
      <c r="K746" s="42">
        <f t="shared" ref="K746:K748" si="68">F746+J746</f>
        <v>0</v>
      </c>
      <c r="L746" s="42">
        <v>0</v>
      </c>
      <c r="M746" s="42"/>
      <c r="N746" s="42">
        <f t="shared" si="62"/>
        <v>0</v>
      </c>
      <c r="O746" s="42">
        <v>0</v>
      </c>
      <c r="P746" s="42">
        <v>0</v>
      </c>
    </row>
    <row r="747" spans="1:16" ht="24">
      <c r="A747" s="42" t="s">
        <v>78</v>
      </c>
      <c r="B747" s="83">
        <v>1</v>
      </c>
      <c r="C747" s="42">
        <v>0</v>
      </c>
      <c r="D747" s="42">
        <v>0</v>
      </c>
      <c r="E747" s="42">
        <v>0</v>
      </c>
      <c r="F747" s="42">
        <v>0</v>
      </c>
      <c r="G747" s="42">
        <v>7</v>
      </c>
      <c r="H747" s="42">
        <v>0</v>
      </c>
      <c r="I747" s="42">
        <v>0</v>
      </c>
      <c r="J747" s="42">
        <f t="shared" si="67"/>
        <v>7</v>
      </c>
      <c r="K747" s="42">
        <f t="shared" si="68"/>
        <v>7</v>
      </c>
      <c r="L747" s="42">
        <v>7</v>
      </c>
      <c r="M747" s="42"/>
      <c r="N747" s="43">
        <f t="shared" si="62"/>
        <v>2800</v>
      </c>
      <c r="O747" s="42">
        <v>400</v>
      </c>
      <c r="P747" s="42">
        <v>10</v>
      </c>
    </row>
    <row r="748" spans="1:16" ht="24">
      <c r="A748" s="84" t="s">
        <v>23</v>
      </c>
      <c r="B748" s="85">
        <f>SUM(B723:B747)</f>
        <v>20</v>
      </c>
      <c r="C748" s="85">
        <f>SUM(C723:C747)</f>
        <v>53</v>
      </c>
      <c r="D748" s="85">
        <f>SUM(D723:D747)</f>
        <v>50</v>
      </c>
      <c r="E748" s="85">
        <f>SUM(E723:E747)</f>
        <v>0</v>
      </c>
      <c r="F748" s="86">
        <f t="shared" si="66"/>
        <v>103</v>
      </c>
      <c r="G748" s="85">
        <f>SUM(G723:G747)</f>
        <v>49</v>
      </c>
      <c r="H748" s="85">
        <f>SUM(H723:H747)</f>
        <v>0</v>
      </c>
      <c r="I748" s="85">
        <f>SUM(I723:I747)</f>
        <v>0</v>
      </c>
      <c r="J748" s="86">
        <f t="shared" si="67"/>
        <v>49</v>
      </c>
      <c r="K748" s="86">
        <f t="shared" si="68"/>
        <v>152</v>
      </c>
      <c r="L748" s="85">
        <f>SUM(L723:L747)</f>
        <v>49</v>
      </c>
      <c r="M748" s="115" t="s">
        <v>82</v>
      </c>
      <c r="N748" s="141">
        <f>SUM(N730:N747)</f>
        <v>17600</v>
      </c>
      <c r="O748" s="160">
        <f>SUM(N748/L748)</f>
        <v>359.18367346938777</v>
      </c>
      <c r="P748" s="85">
        <f>SUM(P723:P747)/8</f>
        <v>10</v>
      </c>
    </row>
    <row r="749" spans="1:16" ht="17.2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</row>
    <row r="750" spans="1:16" ht="17.2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</row>
    <row r="751" spans="1:16" ht="24">
      <c r="A751" s="208" t="s">
        <v>115</v>
      </c>
      <c r="B751" s="209" t="s">
        <v>20</v>
      </c>
      <c r="C751" s="210" t="s">
        <v>40</v>
      </c>
      <c r="D751" s="211"/>
      <c r="E751" s="211"/>
      <c r="F751" s="212"/>
      <c r="G751" s="210" t="s">
        <v>41</v>
      </c>
      <c r="H751" s="211"/>
      <c r="I751" s="211"/>
      <c r="J751" s="212"/>
      <c r="K751" s="213" t="s">
        <v>42</v>
      </c>
      <c r="L751" s="213" t="s">
        <v>43</v>
      </c>
      <c r="M751" s="213" t="s">
        <v>44</v>
      </c>
      <c r="N751" s="213" t="s">
        <v>45</v>
      </c>
      <c r="O751" s="213" t="s">
        <v>46</v>
      </c>
      <c r="P751" s="205" t="s">
        <v>21</v>
      </c>
    </row>
    <row r="752" spans="1:16">
      <c r="A752" s="208"/>
      <c r="B752" s="209"/>
      <c r="C752" s="205" t="s">
        <v>47</v>
      </c>
      <c r="D752" s="205" t="s">
        <v>48</v>
      </c>
      <c r="E752" s="205" t="s">
        <v>49</v>
      </c>
      <c r="F752" s="205" t="s">
        <v>50</v>
      </c>
      <c r="G752" s="205" t="s">
        <v>51</v>
      </c>
      <c r="H752" s="205" t="s">
        <v>52</v>
      </c>
      <c r="I752" s="205" t="s">
        <v>49</v>
      </c>
      <c r="J752" s="205" t="s">
        <v>53</v>
      </c>
      <c r="K752" s="214"/>
      <c r="L752" s="214"/>
      <c r="M752" s="214"/>
      <c r="N752" s="214"/>
      <c r="O752" s="214"/>
      <c r="P752" s="206"/>
    </row>
    <row r="753" spans="1:16">
      <c r="A753" s="208"/>
      <c r="B753" s="209"/>
      <c r="C753" s="206"/>
      <c r="D753" s="206"/>
      <c r="E753" s="206"/>
      <c r="F753" s="206"/>
      <c r="G753" s="206"/>
      <c r="H753" s="206"/>
      <c r="I753" s="206"/>
      <c r="J753" s="206"/>
      <c r="K753" s="214"/>
      <c r="L753" s="214"/>
      <c r="M753" s="214"/>
      <c r="N753" s="214"/>
      <c r="O753" s="214"/>
      <c r="P753" s="206"/>
    </row>
    <row r="754" spans="1:16">
      <c r="A754" s="208"/>
      <c r="B754" s="209"/>
      <c r="C754" s="207"/>
      <c r="D754" s="207"/>
      <c r="E754" s="207"/>
      <c r="F754" s="207"/>
      <c r="G754" s="207"/>
      <c r="H754" s="207"/>
      <c r="I754" s="207"/>
      <c r="J754" s="207"/>
      <c r="K754" s="215"/>
      <c r="L754" s="215"/>
      <c r="M754" s="215"/>
      <c r="N754" s="215"/>
      <c r="O754" s="215"/>
      <c r="P754" s="207"/>
    </row>
    <row r="755" spans="1:16" ht="24">
      <c r="A755" s="42" t="s">
        <v>54</v>
      </c>
      <c r="B755" s="42"/>
      <c r="C755" s="42"/>
      <c r="D755" s="42"/>
      <c r="E755" s="42">
        <v>0</v>
      </c>
      <c r="F755" s="42">
        <f>C755+D755+E755</f>
        <v>0</v>
      </c>
      <c r="G755" s="42">
        <v>0</v>
      </c>
      <c r="H755" s="42">
        <v>0</v>
      </c>
      <c r="I755" s="42">
        <v>0</v>
      </c>
      <c r="J755" s="42">
        <f>G755-H755-I755</f>
        <v>0</v>
      </c>
      <c r="K755" s="42">
        <f>F755+J755</f>
        <v>0</v>
      </c>
      <c r="L755" s="81">
        <v>0</v>
      </c>
      <c r="M755" s="81"/>
      <c r="N755" s="81">
        <v>0</v>
      </c>
      <c r="O755" s="81" t="e">
        <f>N755/L755</f>
        <v>#DIV/0!</v>
      </c>
      <c r="P755" s="81">
        <v>0</v>
      </c>
    </row>
    <row r="756" spans="1:16" ht="24">
      <c r="A756" s="42" t="s">
        <v>55</v>
      </c>
      <c r="B756" s="42">
        <v>3</v>
      </c>
      <c r="C756" s="42">
        <v>14</v>
      </c>
      <c r="D756" s="42">
        <v>0</v>
      </c>
      <c r="E756" s="42">
        <v>0</v>
      </c>
      <c r="F756" s="42">
        <f t="shared" ref="F756:F773" si="69">C756+D756+E756</f>
        <v>14</v>
      </c>
      <c r="G756" s="42">
        <v>0</v>
      </c>
      <c r="H756" s="42">
        <v>0</v>
      </c>
      <c r="I756" s="42">
        <v>0</v>
      </c>
      <c r="J756" s="42">
        <f t="shared" ref="J756:J773" si="70">G756-H756-I756</f>
        <v>0</v>
      </c>
      <c r="K756" s="42">
        <f t="shared" ref="K756:K773" si="71">F756+J756</f>
        <v>14</v>
      </c>
      <c r="L756" s="81">
        <v>0</v>
      </c>
      <c r="M756" s="81"/>
      <c r="N756" s="81">
        <v>0</v>
      </c>
      <c r="O756" s="81" t="e">
        <f t="shared" ref="O756:O773" si="72">N756/L756</f>
        <v>#DIV/0!</v>
      </c>
      <c r="P756" s="81">
        <v>0</v>
      </c>
    </row>
    <row r="757" spans="1:16" ht="24">
      <c r="A757" s="42" t="s">
        <v>56</v>
      </c>
      <c r="B757" s="42"/>
      <c r="C757" s="42"/>
      <c r="D757" s="42"/>
      <c r="E757" s="42">
        <v>0</v>
      </c>
      <c r="F757" s="42">
        <f t="shared" si="69"/>
        <v>0</v>
      </c>
      <c r="G757" s="42">
        <v>0</v>
      </c>
      <c r="H757" s="42">
        <v>0</v>
      </c>
      <c r="I757" s="42">
        <v>0</v>
      </c>
      <c r="J757" s="42">
        <f t="shared" si="70"/>
        <v>0</v>
      </c>
      <c r="K757" s="42">
        <f t="shared" si="71"/>
        <v>0</v>
      </c>
      <c r="L757" s="81">
        <v>0</v>
      </c>
      <c r="M757" s="81"/>
      <c r="N757" s="81">
        <v>0</v>
      </c>
      <c r="O757" s="81" t="e">
        <f t="shared" si="72"/>
        <v>#DIV/0!</v>
      </c>
      <c r="P757" s="81">
        <v>0</v>
      </c>
    </row>
    <row r="758" spans="1:16" ht="24">
      <c r="A758" s="42" t="s">
        <v>57</v>
      </c>
      <c r="B758" s="42"/>
      <c r="C758" s="42"/>
      <c r="D758" s="42"/>
      <c r="E758" s="42">
        <v>0</v>
      </c>
      <c r="F758" s="42">
        <f t="shared" si="69"/>
        <v>0</v>
      </c>
      <c r="G758" s="42">
        <v>0</v>
      </c>
      <c r="H758" s="42">
        <v>0</v>
      </c>
      <c r="I758" s="42">
        <v>0</v>
      </c>
      <c r="J758" s="42">
        <f t="shared" si="70"/>
        <v>0</v>
      </c>
      <c r="K758" s="42">
        <f t="shared" si="71"/>
        <v>0</v>
      </c>
      <c r="L758" s="81">
        <v>0</v>
      </c>
      <c r="M758" s="81"/>
      <c r="N758" s="81">
        <v>0</v>
      </c>
      <c r="O758" s="81" t="e">
        <f t="shared" si="72"/>
        <v>#DIV/0!</v>
      </c>
      <c r="P758" s="81">
        <v>0</v>
      </c>
    </row>
    <row r="759" spans="1:16" ht="24">
      <c r="A759" s="42" t="s">
        <v>58</v>
      </c>
      <c r="B759" s="42"/>
      <c r="C759" s="42"/>
      <c r="D759" s="42"/>
      <c r="E759" s="42">
        <v>0</v>
      </c>
      <c r="F759" s="42">
        <f t="shared" si="69"/>
        <v>0</v>
      </c>
      <c r="G759" s="42">
        <v>0</v>
      </c>
      <c r="H759" s="42">
        <v>0</v>
      </c>
      <c r="I759" s="42">
        <v>0</v>
      </c>
      <c r="J759" s="42">
        <f t="shared" si="70"/>
        <v>0</v>
      </c>
      <c r="K759" s="42">
        <f t="shared" si="71"/>
        <v>0</v>
      </c>
      <c r="L759" s="81">
        <v>0</v>
      </c>
      <c r="M759" s="81"/>
      <c r="N759" s="81">
        <v>0</v>
      </c>
      <c r="O759" s="81" t="e">
        <f t="shared" si="72"/>
        <v>#DIV/0!</v>
      </c>
      <c r="P759" s="81">
        <v>0</v>
      </c>
    </row>
    <row r="760" spans="1:16" ht="24">
      <c r="A760" s="42" t="s">
        <v>59</v>
      </c>
      <c r="B760" s="42">
        <v>22</v>
      </c>
      <c r="C760" s="42">
        <v>23</v>
      </c>
      <c r="D760" s="42">
        <v>0</v>
      </c>
      <c r="E760" s="42">
        <v>0</v>
      </c>
      <c r="F760" s="42">
        <f t="shared" si="69"/>
        <v>23</v>
      </c>
      <c r="G760" s="42">
        <v>0</v>
      </c>
      <c r="H760" s="42">
        <v>0</v>
      </c>
      <c r="I760" s="42">
        <v>0</v>
      </c>
      <c r="J760" s="42">
        <f t="shared" si="70"/>
        <v>0</v>
      </c>
      <c r="K760" s="42">
        <f t="shared" si="71"/>
        <v>23</v>
      </c>
      <c r="L760" s="81">
        <v>0</v>
      </c>
      <c r="M760" s="81"/>
      <c r="N760" s="81">
        <v>0</v>
      </c>
      <c r="O760" s="81" t="e">
        <f t="shared" si="72"/>
        <v>#DIV/0!</v>
      </c>
      <c r="P760" s="81">
        <v>0</v>
      </c>
    </row>
    <row r="761" spans="1:16" ht="24">
      <c r="A761" s="42" t="s">
        <v>60</v>
      </c>
      <c r="B761" s="42"/>
      <c r="C761" s="42"/>
      <c r="D761" s="42"/>
      <c r="E761" s="42">
        <v>0</v>
      </c>
      <c r="F761" s="42">
        <f t="shared" si="69"/>
        <v>0</v>
      </c>
      <c r="G761" s="42">
        <v>0</v>
      </c>
      <c r="H761" s="42">
        <v>0</v>
      </c>
      <c r="I761" s="42">
        <v>0</v>
      </c>
      <c r="J761" s="42">
        <f t="shared" si="70"/>
        <v>0</v>
      </c>
      <c r="K761" s="42">
        <f t="shared" si="71"/>
        <v>0</v>
      </c>
      <c r="L761" s="81">
        <v>0</v>
      </c>
      <c r="M761" s="81"/>
      <c r="N761" s="81">
        <v>0</v>
      </c>
      <c r="O761" s="81" t="e">
        <f t="shared" si="72"/>
        <v>#DIV/0!</v>
      </c>
      <c r="P761" s="81">
        <v>0</v>
      </c>
    </row>
    <row r="762" spans="1:16" ht="24">
      <c r="A762" s="42" t="s">
        <v>61</v>
      </c>
      <c r="B762" s="42">
        <v>22</v>
      </c>
      <c r="C762" s="42">
        <v>52</v>
      </c>
      <c r="D762" s="42">
        <v>0</v>
      </c>
      <c r="E762" s="42">
        <v>0</v>
      </c>
      <c r="F762" s="42">
        <f t="shared" si="69"/>
        <v>52</v>
      </c>
      <c r="G762" s="42">
        <v>0</v>
      </c>
      <c r="H762" s="42">
        <v>0</v>
      </c>
      <c r="I762" s="42">
        <v>0</v>
      </c>
      <c r="J762" s="42">
        <f t="shared" si="70"/>
        <v>0</v>
      </c>
      <c r="K762" s="42">
        <f t="shared" si="71"/>
        <v>52</v>
      </c>
      <c r="L762" s="81">
        <v>0</v>
      </c>
      <c r="M762" s="81"/>
      <c r="N762" s="81">
        <v>0</v>
      </c>
      <c r="O762" s="81" t="e">
        <f t="shared" si="72"/>
        <v>#DIV/0!</v>
      </c>
      <c r="P762" s="81">
        <v>0</v>
      </c>
    </row>
    <row r="763" spans="1:16" ht="24">
      <c r="A763" s="42" t="s">
        <v>62</v>
      </c>
      <c r="B763" s="42"/>
      <c r="C763" s="42"/>
      <c r="D763" s="42"/>
      <c r="E763" s="42">
        <v>0</v>
      </c>
      <c r="F763" s="42">
        <f t="shared" si="69"/>
        <v>0</v>
      </c>
      <c r="G763" s="42">
        <v>0</v>
      </c>
      <c r="H763" s="42">
        <v>0</v>
      </c>
      <c r="I763" s="42">
        <v>0</v>
      </c>
      <c r="J763" s="42">
        <f t="shared" si="70"/>
        <v>0</v>
      </c>
      <c r="K763" s="42">
        <f t="shared" si="71"/>
        <v>0</v>
      </c>
      <c r="L763" s="81">
        <v>0</v>
      </c>
      <c r="M763" s="81"/>
      <c r="N763" s="81">
        <v>0</v>
      </c>
      <c r="O763" s="81" t="e">
        <f t="shared" si="72"/>
        <v>#DIV/0!</v>
      </c>
      <c r="P763" s="81">
        <v>0</v>
      </c>
    </row>
    <row r="764" spans="1:16" ht="24">
      <c r="A764" s="42" t="s">
        <v>63</v>
      </c>
      <c r="B764" s="42"/>
      <c r="C764" s="42"/>
      <c r="D764" s="42"/>
      <c r="E764" s="42">
        <v>0</v>
      </c>
      <c r="F764" s="42">
        <f t="shared" si="69"/>
        <v>0</v>
      </c>
      <c r="G764" s="42">
        <v>0</v>
      </c>
      <c r="H764" s="42">
        <v>0</v>
      </c>
      <c r="I764" s="42">
        <v>0</v>
      </c>
      <c r="J764" s="42">
        <f t="shared" si="70"/>
        <v>0</v>
      </c>
      <c r="K764" s="42">
        <f t="shared" si="71"/>
        <v>0</v>
      </c>
      <c r="L764" s="81">
        <v>0</v>
      </c>
      <c r="M764" s="81"/>
      <c r="N764" s="81">
        <v>0</v>
      </c>
      <c r="O764" s="81" t="e">
        <f t="shared" si="72"/>
        <v>#DIV/0!</v>
      </c>
      <c r="P764" s="81">
        <v>0</v>
      </c>
    </row>
    <row r="765" spans="1:16" ht="24">
      <c r="A765" s="42" t="s">
        <v>64</v>
      </c>
      <c r="B765" s="42">
        <v>1</v>
      </c>
      <c r="C765" s="42">
        <v>3</v>
      </c>
      <c r="D765" s="42">
        <v>0</v>
      </c>
      <c r="E765" s="42">
        <v>0</v>
      </c>
      <c r="F765" s="42">
        <f t="shared" si="69"/>
        <v>3</v>
      </c>
      <c r="G765" s="42">
        <v>0</v>
      </c>
      <c r="H765" s="42">
        <v>0</v>
      </c>
      <c r="I765" s="42">
        <v>0</v>
      </c>
      <c r="J765" s="42">
        <f t="shared" si="70"/>
        <v>0</v>
      </c>
      <c r="K765" s="42">
        <f t="shared" si="71"/>
        <v>3</v>
      </c>
      <c r="L765" s="81">
        <v>0</v>
      </c>
      <c r="M765" s="81"/>
      <c r="N765" s="81">
        <v>0</v>
      </c>
      <c r="O765" s="81" t="e">
        <f t="shared" si="72"/>
        <v>#DIV/0!</v>
      </c>
      <c r="P765" s="81">
        <v>0</v>
      </c>
    </row>
    <row r="766" spans="1:16" ht="24">
      <c r="A766" s="42" t="s">
        <v>65</v>
      </c>
      <c r="B766" s="42"/>
      <c r="C766" s="42"/>
      <c r="D766" s="42"/>
      <c r="E766" s="42">
        <v>0</v>
      </c>
      <c r="F766" s="42">
        <f t="shared" si="69"/>
        <v>0</v>
      </c>
      <c r="G766" s="42">
        <v>0</v>
      </c>
      <c r="H766" s="42">
        <v>0</v>
      </c>
      <c r="I766" s="42">
        <v>0</v>
      </c>
      <c r="J766" s="42">
        <f t="shared" si="70"/>
        <v>0</v>
      </c>
      <c r="K766" s="42">
        <f t="shared" si="71"/>
        <v>0</v>
      </c>
      <c r="L766" s="81">
        <v>0</v>
      </c>
      <c r="M766" s="81"/>
      <c r="N766" s="81">
        <v>0</v>
      </c>
      <c r="O766" s="81" t="e">
        <f t="shared" si="72"/>
        <v>#DIV/0!</v>
      </c>
      <c r="P766" s="81">
        <v>0</v>
      </c>
    </row>
    <row r="767" spans="1:16" ht="24">
      <c r="A767" s="42" t="s">
        <v>66</v>
      </c>
      <c r="B767" s="42"/>
      <c r="C767" s="42"/>
      <c r="D767" s="42"/>
      <c r="E767" s="42">
        <v>0</v>
      </c>
      <c r="F767" s="42">
        <f t="shared" si="69"/>
        <v>0</v>
      </c>
      <c r="G767" s="42">
        <v>0</v>
      </c>
      <c r="H767" s="42">
        <v>0</v>
      </c>
      <c r="I767" s="42">
        <v>0</v>
      </c>
      <c r="J767" s="42">
        <f t="shared" si="70"/>
        <v>0</v>
      </c>
      <c r="K767" s="42">
        <f t="shared" si="71"/>
        <v>0</v>
      </c>
      <c r="L767" s="81">
        <v>0</v>
      </c>
      <c r="M767" s="81"/>
      <c r="N767" s="81">
        <v>0</v>
      </c>
      <c r="O767" s="81" t="e">
        <f t="shared" si="72"/>
        <v>#DIV/0!</v>
      </c>
      <c r="P767" s="81">
        <v>0</v>
      </c>
    </row>
    <row r="768" spans="1:16" ht="24">
      <c r="A768" s="42" t="s">
        <v>67</v>
      </c>
      <c r="B768" s="83"/>
      <c r="C768" s="42"/>
      <c r="D768" s="42"/>
      <c r="E768" s="42">
        <v>0</v>
      </c>
      <c r="F768" s="42">
        <f t="shared" si="69"/>
        <v>0</v>
      </c>
      <c r="G768" s="42">
        <v>0</v>
      </c>
      <c r="H768" s="42">
        <v>0</v>
      </c>
      <c r="I768" s="42">
        <v>0</v>
      </c>
      <c r="J768" s="42">
        <f t="shared" si="70"/>
        <v>0</v>
      </c>
      <c r="K768" s="42">
        <f t="shared" si="71"/>
        <v>0</v>
      </c>
      <c r="L768" s="81">
        <v>0</v>
      </c>
      <c r="M768" s="81"/>
      <c r="N768" s="81">
        <v>0</v>
      </c>
      <c r="O768" s="81" t="e">
        <f t="shared" si="72"/>
        <v>#DIV/0!</v>
      </c>
      <c r="P768" s="81">
        <v>0</v>
      </c>
    </row>
    <row r="769" spans="1:16" ht="24">
      <c r="A769" s="42" t="s">
        <v>68</v>
      </c>
      <c r="B769" s="83">
        <v>1</v>
      </c>
      <c r="C769" s="42">
        <v>1</v>
      </c>
      <c r="D769" s="42">
        <v>0</v>
      </c>
      <c r="E769" s="42">
        <v>0</v>
      </c>
      <c r="F769" s="42">
        <f t="shared" si="69"/>
        <v>1</v>
      </c>
      <c r="G769" s="42">
        <v>0</v>
      </c>
      <c r="H769" s="42">
        <v>0</v>
      </c>
      <c r="I769" s="42">
        <v>0</v>
      </c>
      <c r="J769" s="42">
        <f t="shared" si="70"/>
        <v>0</v>
      </c>
      <c r="K769" s="42">
        <f t="shared" si="71"/>
        <v>1</v>
      </c>
      <c r="L769" s="81">
        <v>0</v>
      </c>
      <c r="M769" s="81"/>
      <c r="N769" s="81">
        <v>0</v>
      </c>
      <c r="O769" s="81" t="e">
        <f t="shared" si="72"/>
        <v>#DIV/0!</v>
      </c>
      <c r="P769" s="81">
        <v>0</v>
      </c>
    </row>
    <row r="770" spans="1:16" ht="24">
      <c r="A770" s="42" t="s">
        <v>69</v>
      </c>
      <c r="B770" s="83">
        <v>9</v>
      </c>
      <c r="C770" s="42">
        <v>10</v>
      </c>
      <c r="D770" s="42">
        <v>0</v>
      </c>
      <c r="E770" s="42">
        <v>0</v>
      </c>
      <c r="F770" s="42">
        <f t="shared" si="69"/>
        <v>10</v>
      </c>
      <c r="G770" s="42">
        <v>0</v>
      </c>
      <c r="H770" s="42">
        <v>0</v>
      </c>
      <c r="I770" s="42">
        <v>0</v>
      </c>
      <c r="J770" s="42">
        <f t="shared" si="70"/>
        <v>0</v>
      </c>
      <c r="K770" s="42">
        <f t="shared" si="71"/>
        <v>10</v>
      </c>
      <c r="L770" s="81">
        <v>0</v>
      </c>
      <c r="M770" s="81"/>
      <c r="N770" s="81">
        <v>0</v>
      </c>
      <c r="O770" s="81" t="e">
        <f t="shared" si="72"/>
        <v>#DIV/0!</v>
      </c>
      <c r="P770" s="81">
        <v>0</v>
      </c>
    </row>
    <row r="771" spans="1:16" ht="24">
      <c r="A771" s="42" t="s">
        <v>70</v>
      </c>
      <c r="B771" s="83">
        <v>1</v>
      </c>
      <c r="C771" s="42">
        <v>1</v>
      </c>
      <c r="D771" s="42">
        <v>0</v>
      </c>
      <c r="E771" s="42">
        <v>0</v>
      </c>
      <c r="F771" s="42">
        <f t="shared" si="69"/>
        <v>1</v>
      </c>
      <c r="G771" s="42">
        <v>0</v>
      </c>
      <c r="H771" s="42">
        <v>0</v>
      </c>
      <c r="I771" s="42">
        <v>0</v>
      </c>
      <c r="J771" s="42">
        <f t="shared" si="70"/>
        <v>0</v>
      </c>
      <c r="K771" s="42">
        <f t="shared" si="71"/>
        <v>1</v>
      </c>
      <c r="L771" s="81">
        <v>0</v>
      </c>
      <c r="M771" s="81"/>
      <c r="N771" s="81">
        <v>0</v>
      </c>
      <c r="O771" s="81" t="e">
        <f t="shared" si="72"/>
        <v>#DIV/0!</v>
      </c>
      <c r="P771" s="81">
        <v>0</v>
      </c>
    </row>
    <row r="772" spans="1:16" ht="24">
      <c r="A772" s="42" t="s">
        <v>71</v>
      </c>
      <c r="B772" s="83"/>
      <c r="C772" s="42"/>
      <c r="D772" s="42"/>
      <c r="E772" s="42">
        <v>0</v>
      </c>
      <c r="F772" s="42">
        <f t="shared" si="69"/>
        <v>0</v>
      </c>
      <c r="G772" s="42">
        <v>0</v>
      </c>
      <c r="H772" s="42">
        <v>0</v>
      </c>
      <c r="I772" s="42">
        <v>0</v>
      </c>
      <c r="J772" s="42">
        <f t="shared" si="70"/>
        <v>0</v>
      </c>
      <c r="K772" s="42">
        <f t="shared" si="71"/>
        <v>0</v>
      </c>
      <c r="L772" s="81">
        <v>0</v>
      </c>
      <c r="M772" s="81"/>
      <c r="N772" s="81">
        <v>0</v>
      </c>
      <c r="O772" s="81" t="e">
        <f t="shared" si="72"/>
        <v>#DIV/0!</v>
      </c>
      <c r="P772" s="81">
        <v>0</v>
      </c>
    </row>
    <row r="773" spans="1:16" ht="24">
      <c r="A773" s="42" t="s">
        <v>72</v>
      </c>
      <c r="B773" s="83">
        <v>9</v>
      </c>
      <c r="C773" s="42">
        <v>10</v>
      </c>
      <c r="D773" s="42">
        <v>0</v>
      </c>
      <c r="E773" s="42">
        <v>0</v>
      </c>
      <c r="F773" s="42">
        <f t="shared" si="69"/>
        <v>10</v>
      </c>
      <c r="G773" s="42">
        <v>0</v>
      </c>
      <c r="H773" s="42">
        <v>0</v>
      </c>
      <c r="I773" s="42">
        <v>0</v>
      </c>
      <c r="J773" s="42">
        <f t="shared" si="70"/>
        <v>0</v>
      </c>
      <c r="K773" s="42">
        <f t="shared" si="71"/>
        <v>10</v>
      </c>
      <c r="L773" s="81">
        <v>0</v>
      </c>
      <c r="M773" s="81"/>
      <c r="N773" s="81">
        <v>0</v>
      </c>
      <c r="O773" s="81" t="e">
        <f t="shared" si="72"/>
        <v>#DIV/0!</v>
      </c>
      <c r="P773" s="81">
        <v>0</v>
      </c>
    </row>
    <row r="774" spans="1:16" ht="24">
      <c r="A774" s="42" t="s">
        <v>73</v>
      </c>
      <c r="B774" s="83"/>
      <c r="C774" s="42"/>
      <c r="D774" s="42"/>
      <c r="E774" s="42"/>
      <c r="F774" s="42"/>
      <c r="G774" s="42"/>
      <c r="H774" s="42"/>
      <c r="I774" s="42"/>
      <c r="J774" s="42"/>
      <c r="K774" s="42"/>
      <c r="L774" s="81"/>
      <c r="M774" s="81"/>
      <c r="N774" s="81"/>
      <c r="O774" s="81"/>
      <c r="P774" s="81"/>
    </row>
    <row r="775" spans="1:16" ht="24">
      <c r="A775" s="42" t="s">
        <v>74</v>
      </c>
      <c r="B775" s="83"/>
      <c r="C775" s="42"/>
      <c r="D775" s="42"/>
      <c r="E775" s="42">
        <v>0</v>
      </c>
      <c r="F775" s="42">
        <f t="shared" ref="F775:F776" si="73">C775+D775+E775</f>
        <v>0</v>
      </c>
      <c r="G775" s="42">
        <v>0</v>
      </c>
      <c r="H775" s="42">
        <v>0</v>
      </c>
      <c r="I775" s="42">
        <v>0</v>
      </c>
      <c r="J775" s="42">
        <f t="shared" ref="J775:J776" si="74">G775-H775-I775</f>
        <v>0</v>
      </c>
      <c r="K775" s="42">
        <f t="shared" ref="K775:K776" si="75">F775+J775</f>
        <v>0</v>
      </c>
      <c r="L775" s="81">
        <v>0</v>
      </c>
      <c r="M775" s="81"/>
      <c r="N775" s="81">
        <v>0</v>
      </c>
      <c r="O775" s="81" t="e">
        <f t="shared" ref="O775:O776" si="76">N775/L775</f>
        <v>#DIV/0!</v>
      </c>
      <c r="P775" s="81">
        <v>0</v>
      </c>
    </row>
    <row r="776" spans="1:16" ht="24">
      <c r="A776" s="42" t="s">
        <v>75</v>
      </c>
      <c r="B776" s="83"/>
      <c r="C776" s="42"/>
      <c r="D776" s="42"/>
      <c r="E776" s="42">
        <v>0</v>
      </c>
      <c r="F776" s="42">
        <f t="shared" si="73"/>
        <v>0</v>
      </c>
      <c r="G776" s="42">
        <v>0</v>
      </c>
      <c r="H776" s="42">
        <v>0</v>
      </c>
      <c r="I776" s="42">
        <v>0</v>
      </c>
      <c r="J776" s="42">
        <f t="shared" si="74"/>
        <v>0</v>
      </c>
      <c r="K776" s="42">
        <f t="shared" si="75"/>
        <v>0</v>
      </c>
      <c r="L776" s="81">
        <v>0</v>
      </c>
      <c r="M776" s="81"/>
      <c r="N776" s="81">
        <v>0</v>
      </c>
      <c r="O776" s="81" t="e">
        <f t="shared" si="76"/>
        <v>#DIV/0!</v>
      </c>
      <c r="P776" s="81">
        <v>0</v>
      </c>
    </row>
    <row r="777" spans="1:16" ht="24">
      <c r="A777" s="42" t="s">
        <v>76</v>
      </c>
      <c r="B777" s="83"/>
      <c r="C777" s="42"/>
      <c r="D777" s="42"/>
      <c r="E777" s="42"/>
      <c r="F777" s="42"/>
      <c r="G777" s="42"/>
      <c r="H777" s="42"/>
      <c r="I777" s="42"/>
      <c r="J777" s="42"/>
      <c r="K777" s="42"/>
      <c r="L777" s="81"/>
      <c r="M777" s="81"/>
      <c r="N777" s="81"/>
      <c r="O777" s="81"/>
      <c r="P777" s="81"/>
    </row>
    <row r="778" spans="1:16" ht="24">
      <c r="A778" s="42" t="s">
        <v>77</v>
      </c>
      <c r="B778" s="83">
        <v>1</v>
      </c>
      <c r="C778" s="42">
        <v>2</v>
      </c>
      <c r="D778" s="42">
        <v>0</v>
      </c>
      <c r="E778" s="42">
        <v>0</v>
      </c>
      <c r="F778" s="42">
        <f t="shared" ref="F778:F780" si="77">C778+D778+E778</f>
        <v>2</v>
      </c>
      <c r="G778" s="42">
        <v>0</v>
      </c>
      <c r="H778" s="42">
        <v>0</v>
      </c>
      <c r="I778" s="42">
        <v>0</v>
      </c>
      <c r="J778" s="42">
        <f t="shared" ref="J778:J780" si="78">G778-H778-I778</f>
        <v>0</v>
      </c>
      <c r="K778" s="42">
        <f t="shared" ref="K778:K780" si="79">F778+J778</f>
        <v>2</v>
      </c>
      <c r="L778" s="81">
        <v>0</v>
      </c>
      <c r="M778" s="81"/>
      <c r="N778" s="81">
        <v>0</v>
      </c>
      <c r="O778" s="81" t="e">
        <f t="shared" ref="O778:O780" si="80">N778/L778</f>
        <v>#DIV/0!</v>
      </c>
      <c r="P778" s="81">
        <v>0</v>
      </c>
    </row>
    <row r="779" spans="1:16" ht="24">
      <c r="A779" s="42" t="s">
        <v>78</v>
      </c>
      <c r="B779" s="83"/>
      <c r="C779" s="42"/>
      <c r="D779" s="42"/>
      <c r="E779" s="42">
        <v>0</v>
      </c>
      <c r="F779" s="42">
        <f t="shared" si="77"/>
        <v>0</v>
      </c>
      <c r="G779" s="42">
        <v>0</v>
      </c>
      <c r="H779" s="42">
        <v>0</v>
      </c>
      <c r="I779" s="42">
        <v>0</v>
      </c>
      <c r="J779" s="42">
        <f t="shared" si="78"/>
        <v>0</v>
      </c>
      <c r="K779" s="42">
        <f t="shared" si="79"/>
        <v>0</v>
      </c>
      <c r="L779" s="81">
        <v>0</v>
      </c>
      <c r="M779" s="81"/>
      <c r="N779" s="81">
        <v>0</v>
      </c>
      <c r="O779" s="81" t="e">
        <f t="shared" si="80"/>
        <v>#DIV/0!</v>
      </c>
      <c r="P779" s="81">
        <v>0</v>
      </c>
    </row>
    <row r="780" spans="1:16" ht="24">
      <c r="A780" s="84" t="s">
        <v>23</v>
      </c>
      <c r="B780" s="85">
        <f>SUM(B755:B779)</f>
        <v>69</v>
      </c>
      <c r="C780" s="85">
        <f>SUM(C755:C779)</f>
        <v>116</v>
      </c>
      <c r="D780" s="85">
        <f>SUM(D755:D779)</f>
        <v>0</v>
      </c>
      <c r="E780" s="85">
        <f>SUM(E755:E779)</f>
        <v>0</v>
      </c>
      <c r="F780" s="86">
        <f t="shared" si="77"/>
        <v>116</v>
      </c>
      <c r="G780" s="85">
        <f>SUM(G755:G779)</f>
        <v>0</v>
      </c>
      <c r="H780" s="85">
        <f>SUM(H755:H779)</f>
        <v>0</v>
      </c>
      <c r="I780" s="85">
        <f>SUM(I755:I779)</f>
        <v>0</v>
      </c>
      <c r="J780" s="86">
        <f t="shared" si="78"/>
        <v>0</v>
      </c>
      <c r="K780" s="86">
        <f t="shared" si="79"/>
        <v>116</v>
      </c>
      <c r="L780" s="85">
        <f>SUM(L755:L779)</f>
        <v>0</v>
      </c>
      <c r="M780" s="85"/>
      <c r="N780" s="85">
        <f>SUM(N755:N779)</f>
        <v>0</v>
      </c>
      <c r="O780" s="89" t="e">
        <f t="shared" si="80"/>
        <v>#DIV/0!</v>
      </c>
      <c r="P780" s="85">
        <f>SUM(P755:P779)</f>
        <v>0</v>
      </c>
    </row>
    <row r="781" spans="1:16" ht="17.2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</row>
    <row r="782" spans="1:16" ht="17.2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</row>
    <row r="783" spans="1:16" ht="24">
      <c r="A783" s="208" t="s">
        <v>119</v>
      </c>
      <c r="B783" s="209" t="s">
        <v>20</v>
      </c>
      <c r="C783" s="210" t="s">
        <v>40</v>
      </c>
      <c r="D783" s="211"/>
      <c r="E783" s="211"/>
      <c r="F783" s="212"/>
      <c r="G783" s="210" t="s">
        <v>41</v>
      </c>
      <c r="H783" s="211"/>
      <c r="I783" s="211"/>
      <c r="J783" s="212"/>
      <c r="K783" s="213" t="s">
        <v>42</v>
      </c>
      <c r="L783" s="213" t="s">
        <v>43</v>
      </c>
      <c r="M783" s="213" t="s">
        <v>44</v>
      </c>
      <c r="N783" s="213" t="s">
        <v>45</v>
      </c>
      <c r="O783" s="213" t="s">
        <v>46</v>
      </c>
      <c r="P783" s="205" t="s">
        <v>21</v>
      </c>
    </row>
    <row r="784" spans="1:16">
      <c r="A784" s="208"/>
      <c r="B784" s="209"/>
      <c r="C784" s="205" t="s">
        <v>47</v>
      </c>
      <c r="D784" s="205" t="s">
        <v>48</v>
      </c>
      <c r="E784" s="205" t="s">
        <v>49</v>
      </c>
      <c r="F784" s="205" t="s">
        <v>50</v>
      </c>
      <c r="G784" s="205" t="s">
        <v>51</v>
      </c>
      <c r="H784" s="205" t="s">
        <v>52</v>
      </c>
      <c r="I784" s="205" t="s">
        <v>49</v>
      </c>
      <c r="J784" s="205" t="s">
        <v>53</v>
      </c>
      <c r="K784" s="214"/>
      <c r="L784" s="214"/>
      <c r="M784" s="214"/>
      <c r="N784" s="214"/>
      <c r="O784" s="214"/>
      <c r="P784" s="206"/>
    </row>
    <row r="785" spans="1:16">
      <c r="A785" s="208"/>
      <c r="B785" s="209"/>
      <c r="C785" s="206"/>
      <c r="D785" s="206"/>
      <c r="E785" s="206"/>
      <c r="F785" s="206"/>
      <c r="G785" s="206"/>
      <c r="H785" s="206"/>
      <c r="I785" s="206"/>
      <c r="J785" s="206"/>
      <c r="K785" s="214"/>
      <c r="L785" s="214"/>
      <c r="M785" s="214"/>
      <c r="N785" s="214"/>
      <c r="O785" s="214"/>
      <c r="P785" s="206"/>
    </row>
    <row r="786" spans="1:16">
      <c r="A786" s="208"/>
      <c r="B786" s="209"/>
      <c r="C786" s="207"/>
      <c r="D786" s="207"/>
      <c r="E786" s="207"/>
      <c r="F786" s="207"/>
      <c r="G786" s="207"/>
      <c r="H786" s="207"/>
      <c r="I786" s="207"/>
      <c r="J786" s="207"/>
      <c r="K786" s="215"/>
      <c r="L786" s="215"/>
      <c r="M786" s="215"/>
      <c r="N786" s="215"/>
      <c r="O786" s="215"/>
      <c r="P786" s="207"/>
    </row>
    <row r="787" spans="1:16" ht="24">
      <c r="A787" s="42" t="s">
        <v>54</v>
      </c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81"/>
      <c r="M787" s="81"/>
      <c r="N787" s="81"/>
      <c r="O787" s="81"/>
      <c r="P787" s="81"/>
    </row>
    <row r="788" spans="1:16" ht="24">
      <c r="A788" s="42" t="s">
        <v>55</v>
      </c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81"/>
      <c r="M788" s="81"/>
      <c r="N788" s="81"/>
      <c r="O788" s="81"/>
      <c r="P788" s="81"/>
    </row>
    <row r="789" spans="1:16" ht="24">
      <c r="A789" s="42" t="s">
        <v>56</v>
      </c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81"/>
      <c r="M789" s="81"/>
      <c r="N789" s="81"/>
      <c r="O789" s="81"/>
      <c r="P789" s="81"/>
    </row>
    <row r="790" spans="1:16" ht="24">
      <c r="A790" s="42" t="s">
        <v>57</v>
      </c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81"/>
      <c r="M790" s="81"/>
      <c r="N790" s="81"/>
      <c r="O790" s="81"/>
      <c r="P790" s="81"/>
    </row>
    <row r="791" spans="1:16" ht="24">
      <c r="A791" s="42" t="s">
        <v>58</v>
      </c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81"/>
      <c r="M791" s="81"/>
      <c r="N791" s="81"/>
      <c r="O791" s="81"/>
      <c r="P791" s="81"/>
    </row>
    <row r="792" spans="1:16" ht="24">
      <c r="A792" s="42" t="s">
        <v>59</v>
      </c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81"/>
      <c r="M792" s="81"/>
      <c r="N792" s="81"/>
      <c r="O792" s="81"/>
      <c r="P792" s="81"/>
    </row>
    <row r="793" spans="1:16" ht="24">
      <c r="A793" s="42" t="s">
        <v>60</v>
      </c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81"/>
      <c r="M793" s="81"/>
      <c r="N793" s="81"/>
      <c r="O793" s="81"/>
      <c r="P793" s="81"/>
    </row>
    <row r="794" spans="1:16" ht="24">
      <c r="A794" s="42" t="s">
        <v>61</v>
      </c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81"/>
      <c r="M794" s="81"/>
      <c r="N794" s="81"/>
      <c r="O794" s="81"/>
      <c r="P794" s="81"/>
    </row>
    <row r="795" spans="1:16" ht="24">
      <c r="A795" s="42" t="s">
        <v>62</v>
      </c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81"/>
      <c r="M795" s="81"/>
      <c r="N795" s="81"/>
      <c r="O795" s="81"/>
      <c r="P795" s="81"/>
    </row>
    <row r="796" spans="1:16" ht="24">
      <c r="A796" s="42" t="s">
        <v>63</v>
      </c>
      <c r="B796" s="42">
        <v>0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f>G796-H796-I796</f>
        <v>0</v>
      </c>
      <c r="K796" s="42">
        <f>F796+J796</f>
        <v>0</v>
      </c>
      <c r="L796" s="81">
        <v>0</v>
      </c>
      <c r="M796" s="81"/>
      <c r="N796" s="81">
        <v>0</v>
      </c>
      <c r="O796" s="81" t="e">
        <f>N796/L796</f>
        <v>#DIV/0!</v>
      </c>
      <c r="P796" s="81">
        <v>0</v>
      </c>
    </row>
    <row r="797" spans="1:16" ht="24">
      <c r="A797" s="42" t="s">
        <v>64</v>
      </c>
      <c r="B797" s="42">
        <v>21</v>
      </c>
      <c r="C797" s="42">
        <v>76</v>
      </c>
      <c r="D797" s="42">
        <v>0</v>
      </c>
      <c r="E797" s="42">
        <v>0</v>
      </c>
      <c r="F797" s="42">
        <f>C797+D797+E797</f>
        <v>76</v>
      </c>
      <c r="G797" s="42">
        <v>0</v>
      </c>
      <c r="H797" s="42">
        <v>0</v>
      </c>
      <c r="I797" s="42">
        <v>0</v>
      </c>
      <c r="J797" s="42">
        <f>G797-H797-I797</f>
        <v>0</v>
      </c>
      <c r="K797" s="42">
        <f>F797+J797</f>
        <v>76</v>
      </c>
      <c r="L797" s="81">
        <v>0</v>
      </c>
      <c r="M797" s="81"/>
      <c r="N797" s="81">
        <v>0</v>
      </c>
      <c r="O797" s="81" t="e">
        <f>N797/L797</f>
        <v>#DIV/0!</v>
      </c>
      <c r="P797" s="81">
        <v>0</v>
      </c>
    </row>
    <row r="798" spans="1:16" ht="24">
      <c r="A798" s="42" t="s">
        <v>65</v>
      </c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81"/>
      <c r="M798" s="81"/>
      <c r="N798" s="81"/>
      <c r="O798" s="81"/>
      <c r="P798" s="81"/>
    </row>
    <row r="799" spans="1:16" ht="24">
      <c r="A799" s="42" t="s">
        <v>66</v>
      </c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81"/>
      <c r="M799" s="81"/>
      <c r="N799" s="81"/>
      <c r="O799" s="81"/>
      <c r="P799" s="81"/>
    </row>
    <row r="800" spans="1:16" ht="24">
      <c r="A800" s="42" t="s">
        <v>67</v>
      </c>
      <c r="B800" s="83"/>
      <c r="C800" s="83"/>
      <c r="D800" s="83"/>
      <c r="E800" s="83"/>
      <c r="F800" s="42"/>
      <c r="G800" s="83"/>
      <c r="H800" s="83"/>
      <c r="I800" s="83"/>
      <c r="J800" s="42"/>
      <c r="K800" s="42"/>
      <c r="L800" s="100"/>
      <c r="M800" s="100"/>
      <c r="N800" s="100"/>
      <c r="O800" s="81"/>
      <c r="P800" s="100"/>
    </row>
    <row r="801" spans="1:16" ht="24">
      <c r="A801" s="42" t="s">
        <v>68</v>
      </c>
      <c r="B801" s="83">
        <v>0</v>
      </c>
      <c r="C801" s="83">
        <v>0</v>
      </c>
      <c r="D801" s="83">
        <v>0</v>
      </c>
      <c r="E801" s="83">
        <v>0</v>
      </c>
      <c r="F801" s="42">
        <v>0</v>
      </c>
      <c r="G801" s="83">
        <v>0</v>
      </c>
      <c r="H801" s="83">
        <v>0</v>
      </c>
      <c r="I801" s="83">
        <v>0</v>
      </c>
      <c r="J801" s="42">
        <f>G801-H801-I801</f>
        <v>0</v>
      </c>
      <c r="K801" s="42">
        <f>F801+J801</f>
        <v>0</v>
      </c>
      <c r="L801" s="100">
        <v>0</v>
      </c>
      <c r="M801" s="100"/>
      <c r="N801" s="100">
        <v>0</v>
      </c>
      <c r="O801" s="81" t="e">
        <f>N801/L801</f>
        <v>#DIV/0!</v>
      </c>
      <c r="P801" s="100">
        <v>0</v>
      </c>
    </row>
    <row r="802" spans="1:16" ht="24">
      <c r="A802" s="42" t="s">
        <v>69</v>
      </c>
      <c r="B802" s="83"/>
      <c r="C802" s="83"/>
      <c r="D802" s="83"/>
      <c r="E802" s="83"/>
      <c r="F802" s="42"/>
      <c r="G802" s="83"/>
      <c r="H802" s="83"/>
      <c r="I802" s="83"/>
      <c r="J802" s="42"/>
      <c r="K802" s="42"/>
      <c r="L802" s="100"/>
      <c r="M802" s="100"/>
      <c r="N802" s="100"/>
      <c r="O802" s="81"/>
      <c r="P802" s="100"/>
    </row>
    <row r="803" spans="1:16" ht="24">
      <c r="A803" s="42" t="s">
        <v>70</v>
      </c>
      <c r="B803" s="83"/>
      <c r="C803" s="83"/>
      <c r="D803" s="83"/>
      <c r="E803" s="83"/>
      <c r="F803" s="42"/>
      <c r="G803" s="83"/>
      <c r="H803" s="83"/>
      <c r="I803" s="83"/>
      <c r="J803" s="42"/>
      <c r="K803" s="42"/>
      <c r="L803" s="100"/>
      <c r="M803" s="100"/>
      <c r="N803" s="100"/>
      <c r="O803" s="81"/>
      <c r="P803" s="100"/>
    </row>
    <row r="804" spans="1:16" ht="24">
      <c r="A804" s="42" t="s">
        <v>71</v>
      </c>
      <c r="B804" s="83"/>
      <c r="C804" s="83"/>
      <c r="D804" s="83"/>
      <c r="E804" s="83"/>
      <c r="F804" s="42"/>
      <c r="G804" s="83"/>
      <c r="H804" s="83"/>
      <c r="I804" s="83"/>
      <c r="J804" s="42"/>
      <c r="K804" s="42"/>
      <c r="L804" s="100"/>
      <c r="M804" s="100"/>
      <c r="N804" s="100"/>
      <c r="O804" s="81"/>
      <c r="P804" s="100"/>
    </row>
    <row r="805" spans="1:16" ht="24">
      <c r="A805" s="42" t="s">
        <v>72</v>
      </c>
      <c r="B805" s="83"/>
      <c r="C805" s="83"/>
      <c r="D805" s="83"/>
      <c r="E805" s="83"/>
      <c r="F805" s="42"/>
      <c r="G805" s="83"/>
      <c r="H805" s="83"/>
      <c r="I805" s="83"/>
      <c r="J805" s="42"/>
      <c r="K805" s="42"/>
      <c r="L805" s="100"/>
      <c r="M805" s="100"/>
      <c r="N805" s="100"/>
      <c r="O805" s="81"/>
      <c r="P805" s="100"/>
    </row>
    <row r="806" spans="1:16" ht="24">
      <c r="A806" s="42" t="s">
        <v>73</v>
      </c>
      <c r="B806" s="83"/>
      <c r="C806" s="83"/>
      <c r="D806" s="83"/>
      <c r="E806" s="83"/>
      <c r="F806" s="42"/>
      <c r="G806" s="83"/>
      <c r="H806" s="83"/>
      <c r="I806" s="83"/>
      <c r="J806" s="42"/>
      <c r="K806" s="42"/>
      <c r="L806" s="100"/>
      <c r="M806" s="100"/>
      <c r="N806" s="100"/>
      <c r="O806" s="81"/>
      <c r="P806" s="100"/>
    </row>
    <row r="807" spans="1:16" ht="24">
      <c r="A807" s="42" t="s">
        <v>74</v>
      </c>
      <c r="B807" s="83"/>
      <c r="C807" s="83"/>
      <c r="D807" s="83"/>
      <c r="E807" s="83"/>
      <c r="F807" s="42"/>
      <c r="G807" s="83"/>
      <c r="H807" s="83"/>
      <c r="I807" s="83"/>
      <c r="J807" s="42"/>
      <c r="K807" s="42"/>
      <c r="L807" s="100"/>
      <c r="M807" s="100"/>
      <c r="N807" s="100"/>
      <c r="O807" s="81"/>
      <c r="P807" s="100"/>
    </row>
    <row r="808" spans="1:16" ht="24">
      <c r="A808" s="42" t="s">
        <v>75</v>
      </c>
      <c r="B808" s="83"/>
      <c r="C808" s="83"/>
      <c r="D808" s="83"/>
      <c r="E808" s="83"/>
      <c r="F808" s="42"/>
      <c r="G808" s="83"/>
      <c r="H808" s="83"/>
      <c r="I808" s="83"/>
      <c r="J808" s="42"/>
      <c r="K808" s="42"/>
      <c r="L808" s="100"/>
      <c r="M808" s="100"/>
      <c r="N808" s="100"/>
      <c r="O808" s="81"/>
      <c r="P808" s="100"/>
    </row>
    <row r="809" spans="1:16" ht="24">
      <c r="A809" s="42" t="s">
        <v>76</v>
      </c>
      <c r="B809" s="83"/>
      <c r="C809" s="83"/>
      <c r="D809" s="83"/>
      <c r="E809" s="83"/>
      <c r="F809" s="42"/>
      <c r="G809" s="83"/>
      <c r="H809" s="83"/>
      <c r="I809" s="83"/>
      <c r="J809" s="42"/>
      <c r="K809" s="42"/>
      <c r="L809" s="100"/>
      <c r="M809" s="100"/>
      <c r="N809" s="100"/>
      <c r="O809" s="81"/>
      <c r="P809" s="100"/>
    </row>
    <row r="810" spans="1:16" ht="24">
      <c r="A810" s="42" t="s">
        <v>77</v>
      </c>
      <c r="B810" s="83"/>
      <c r="C810" s="83"/>
      <c r="D810" s="83"/>
      <c r="E810" s="83"/>
      <c r="F810" s="42"/>
      <c r="G810" s="83"/>
      <c r="H810" s="83"/>
      <c r="I810" s="83"/>
      <c r="J810" s="42"/>
      <c r="K810" s="42"/>
      <c r="L810" s="100"/>
      <c r="M810" s="100"/>
      <c r="N810" s="100"/>
      <c r="O810" s="81"/>
      <c r="P810" s="100"/>
    </row>
    <row r="811" spans="1:16" ht="24">
      <c r="A811" s="42" t="s">
        <v>78</v>
      </c>
      <c r="B811" s="83">
        <v>0</v>
      </c>
      <c r="C811" s="83">
        <v>0</v>
      </c>
      <c r="D811" s="83">
        <v>0</v>
      </c>
      <c r="E811" s="83">
        <v>0</v>
      </c>
      <c r="F811" s="42">
        <v>0</v>
      </c>
      <c r="G811" s="83">
        <v>0</v>
      </c>
      <c r="H811" s="83">
        <v>0</v>
      </c>
      <c r="I811" s="83">
        <v>0</v>
      </c>
      <c r="J811" s="42">
        <f>G811-H811-I811</f>
        <v>0</v>
      </c>
      <c r="K811" s="42">
        <f>F811+J811</f>
        <v>0</v>
      </c>
      <c r="L811" s="100">
        <v>0</v>
      </c>
      <c r="M811" s="100">
        <v>0</v>
      </c>
      <c r="N811" s="100">
        <v>0</v>
      </c>
      <c r="O811" s="81" t="e">
        <f>N811/L811</f>
        <v>#DIV/0!</v>
      </c>
      <c r="P811" s="100">
        <v>0</v>
      </c>
    </row>
    <row r="812" spans="1:16" ht="24">
      <c r="A812" s="84" t="s">
        <v>23</v>
      </c>
      <c r="B812" s="85">
        <f>SUM(B796:B811)</f>
        <v>21</v>
      </c>
      <c r="C812" s="85">
        <f>SUM(C796:C811)</f>
        <v>76</v>
      </c>
      <c r="D812" s="85">
        <f>SUM(D796:D811)</f>
        <v>0</v>
      </c>
      <c r="E812" s="85">
        <f>SUM(E801:E811)</f>
        <v>0</v>
      </c>
      <c r="F812" s="86">
        <f>C812+D812+E812</f>
        <v>76</v>
      </c>
      <c r="G812" s="85">
        <f>SUM(G801:G811)</f>
        <v>0</v>
      </c>
      <c r="H812" s="85">
        <f>SUM(H801:H811)</f>
        <v>0</v>
      </c>
      <c r="I812" s="85">
        <f>SUM(I801:I811)</f>
        <v>0</v>
      </c>
      <c r="J812" s="86">
        <f>G812-H812-I812</f>
        <v>0</v>
      </c>
      <c r="K812" s="86">
        <f>F812+J812</f>
        <v>76</v>
      </c>
      <c r="L812" s="85">
        <f>SUM(L801:L811)</f>
        <v>0</v>
      </c>
      <c r="M812" s="85">
        <f>SUM(M801:M811)</f>
        <v>0</v>
      </c>
      <c r="N812" s="85">
        <f>SUM(N801:N811)</f>
        <v>0</v>
      </c>
      <c r="O812" s="89" t="e">
        <f>N812/L812</f>
        <v>#DIV/0!</v>
      </c>
      <c r="P812" s="85">
        <f>SUM(P801:P811)</f>
        <v>0</v>
      </c>
    </row>
    <row r="813" spans="1:16" ht="17.2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</row>
    <row r="814" spans="1:16" ht="17.2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</row>
  </sheetData>
  <mergeCells count="472">
    <mergeCell ref="P751:P754"/>
    <mergeCell ref="C752:C754"/>
    <mergeCell ref="D752:D754"/>
    <mergeCell ref="E752:E754"/>
    <mergeCell ref="F752:F754"/>
    <mergeCell ref="G752:G754"/>
    <mergeCell ref="H752:H754"/>
    <mergeCell ref="I752:I754"/>
    <mergeCell ref="J752:J754"/>
    <mergeCell ref="A751:A754"/>
    <mergeCell ref="B751:B754"/>
    <mergeCell ref="C751:F751"/>
    <mergeCell ref="G751:J751"/>
    <mergeCell ref="K751:K754"/>
    <mergeCell ref="L751:L754"/>
    <mergeCell ref="M751:M754"/>
    <mergeCell ref="N751:N754"/>
    <mergeCell ref="O751:O754"/>
    <mergeCell ref="P315:P318"/>
    <mergeCell ref="C316:C318"/>
    <mergeCell ref="D316:D318"/>
    <mergeCell ref="E316:E318"/>
    <mergeCell ref="F316:F318"/>
    <mergeCell ref="G316:G318"/>
    <mergeCell ref="H316:H318"/>
    <mergeCell ref="I316:I318"/>
    <mergeCell ref="J316:J318"/>
    <mergeCell ref="A315:A318"/>
    <mergeCell ref="B315:B318"/>
    <mergeCell ref="C315:F315"/>
    <mergeCell ref="G315:J315"/>
    <mergeCell ref="K315:K318"/>
    <mergeCell ref="L315:L318"/>
    <mergeCell ref="M315:M318"/>
    <mergeCell ref="N315:N318"/>
    <mergeCell ref="O315:O318"/>
    <mergeCell ref="P253:P256"/>
    <mergeCell ref="C254:C256"/>
    <mergeCell ref="D254:D256"/>
    <mergeCell ref="E254:E256"/>
    <mergeCell ref="F254:F256"/>
    <mergeCell ref="G254:G256"/>
    <mergeCell ref="H254:H256"/>
    <mergeCell ref="I254:I256"/>
    <mergeCell ref="J254:J256"/>
    <mergeCell ref="A253:A256"/>
    <mergeCell ref="B253:B256"/>
    <mergeCell ref="C253:F253"/>
    <mergeCell ref="G253:J253"/>
    <mergeCell ref="K253:K256"/>
    <mergeCell ref="L253:L256"/>
    <mergeCell ref="M253:M256"/>
    <mergeCell ref="N253:N256"/>
    <mergeCell ref="O253:O256"/>
    <mergeCell ref="P222:P225"/>
    <mergeCell ref="C223:C225"/>
    <mergeCell ref="D223:D225"/>
    <mergeCell ref="E223:E225"/>
    <mergeCell ref="F223:F225"/>
    <mergeCell ref="G223:G225"/>
    <mergeCell ref="H223:H225"/>
    <mergeCell ref="I223:I225"/>
    <mergeCell ref="J223:J225"/>
    <mergeCell ref="A222:A225"/>
    <mergeCell ref="B222:B225"/>
    <mergeCell ref="C222:F222"/>
    <mergeCell ref="G222:J222"/>
    <mergeCell ref="K222:K225"/>
    <mergeCell ref="L222:L225"/>
    <mergeCell ref="M222:M225"/>
    <mergeCell ref="N222:N225"/>
    <mergeCell ref="O222:O225"/>
    <mergeCell ref="P98:P101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A98:A101"/>
    <mergeCell ref="B98:B101"/>
    <mergeCell ref="C98:F98"/>
    <mergeCell ref="G98:J98"/>
    <mergeCell ref="K98:K101"/>
    <mergeCell ref="L98:L101"/>
    <mergeCell ref="M98:M101"/>
    <mergeCell ref="N98:N101"/>
    <mergeCell ref="O98:O101"/>
    <mergeCell ref="A1:K1"/>
    <mergeCell ref="A5:A8"/>
    <mergeCell ref="B5:B8"/>
    <mergeCell ref="C5:F5"/>
    <mergeCell ref="G5:J5"/>
    <mergeCell ref="K5:K8"/>
    <mergeCell ref="H6:H8"/>
    <mergeCell ref="I6:I8"/>
    <mergeCell ref="A2:P2"/>
    <mergeCell ref="A3:P3"/>
    <mergeCell ref="A4:P4"/>
    <mergeCell ref="P5:P8"/>
    <mergeCell ref="C6:C8"/>
    <mergeCell ref="D6:D8"/>
    <mergeCell ref="E6:E8"/>
    <mergeCell ref="F6:F8"/>
    <mergeCell ref="G6:G8"/>
    <mergeCell ref="J6:J8"/>
    <mergeCell ref="L5:L8"/>
    <mergeCell ref="M5:M8"/>
    <mergeCell ref="N5:N8"/>
    <mergeCell ref="O5:O8"/>
    <mergeCell ref="L36:L39"/>
    <mergeCell ref="M36:M39"/>
    <mergeCell ref="N36:N39"/>
    <mergeCell ref="O36:O39"/>
    <mergeCell ref="P36:P39"/>
    <mergeCell ref="A36:A39"/>
    <mergeCell ref="B36:B39"/>
    <mergeCell ref="C36:F36"/>
    <mergeCell ref="G36:J36"/>
    <mergeCell ref="K36:K39"/>
    <mergeCell ref="C37:C39"/>
    <mergeCell ref="D37:D39"/>
    <mergeCell ref="E37:E39"/>
    <mergeCell ref="F37:F39"/>
    <mergeCell ref="G37:G39"/>
    <mergeCell ref="H37:H39"/>
    <mergeCell ref="I37:I39"/>
    <mergeCell ref="J37:J39"/>
    <mergeCell ref="L67:L70"/>
    <mergeCell ref="M67:M70"/>
    <mergeCell ref="N67:N70"/>
    <mergeCell ref="O67:O70"/>
    <mergeCell ref="P67:P70"/>
    <mergeCell ref="A67:A70"/>
    <mergeCell ref="B67:B70"/>
    <mergeCell ref="C67:F67"/>
    <mergeCell ref="G67:J67"/>
    <mergeCell ref="K67:K70"/>
    <mergeCell ref="C68:C70"/>
    <mergeCell ref="D68:D70"/>
    <mergeCell ref="E68:E70"/>
    <mergeCell ref="F68:F70"/>
    <mergeCell ref="G68:G70"/>
    <mergeCell ref="H68:H70"/>
    <mergeCell ref="I68:I70"/>
    <mergeCell ref="J68:J70"/>
    <mergeCell ref="L129:L132"/>
    <mergeCell ref="M129:M132"/>
    <mergeCell ref="N129:N132"/>
    <mergeCell ref="O129:O132"/>
    <mergeCell ref="P129:P132"/>
    <mergeCell ref="A129:A132"/>
    <mergeCell ref="B129:B132"/>
    <mergeCell ref="C129:F129"/>
    <mergeCell ref="G129:J129"/>
    <mergeCell ref="K129:K132"/>
    <mergeCell ref="C130:C132"/>
    <mergeCell ref="D130:D132"/>
    <mergeCell ref="E130:E132"/>
    <mergeCell ref="F130:F132"/>
    <mergeCell ref="G130:G132"/>
    <mergeCell ref="H130:H132"/>
    <mergeCell ref="I130:I132"/>
    <mergeCell ref="J130:J132"/>
    <mergeCell ref="L160:L163"/>
    <mergeCell ref="M160:M163"/>
    <mergeCell ref="N160:N163"/>
    <mergeCell ref="O160:O163"/>
    <mergeCell ref="P160:P163"/>
    <mergeCell ref="A160:A163"/>
    <mergeCell ref="B160:B163"/>
    <mergeCell ref="C160:F160"/>
    <mergeCell ref="G160:J160"/>
    <mergeCell ref="K160:K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L191:L194"/>
    <mergeCell ref="M191:M194"/>
    <mergeCell ref="N191:N194"/>
    <mergeCell ref="O191:O194"/>
    <mergeCell ref="P191:P194"/>
    <mergeCell ref="A191:A194"/>
    <mergeCell ref="B191:B194"/>
    <mergeCell ref="C191:F191"/>
    <mergeCell ref="G191:J191"/>
    <mergeCell ref="K191:K194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L284:L287"/>
    <mergeCell ref="M284:M287"/>
    <mergeCell ref="N284:N287"/>
    <mergeCell ref="O284:O287"/>
    <mergeCell ref="P284:P287"/>
    <mergeCell ref="A284:A287"/>
    <mergeCell ref="B284:B287"/>
    <mergeCell ref="C284:F284"/>
    <mergeCell ref="G284:J284"/>
    <mergeCell ref="K284:K287"/>
    <mergeCell ref="C285:C287"/>
    <mergeCell ref="D285:D287"/>
    <mergeCell ref="E285:E287"/>
    <mergeCell ref="F285:F287"/>
    <mergeCell ref="G285:G287"/>
    <mergeCell ref="H285:H287"/>
    <mergeCell ref="I285:I287"/>
    <mergeCell ref="J285:J287"/>
    <mergeCell ref="L346:L349"/>
    <mergeCell ref="M346:M349"/>
    <mergeCell ref="N346:N349"/>
    <mergeCell ref="O346:O349"/>
    <mergeCell ref="P346:P349"/>
    <mergeCell ref="A346:A349"/>
    <mergeCell ref="B346:B349"/>
    <mergeCell ref="C346:F346"/>
    <mergeCell ref="G346:J346"/>
    <mergeCell ref="K346:K349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L377:L380"/>
    <mergeCell ref="M377:M380"/>
    <mergeCell ref="N377:N380"/>
    <mergeCell ref="O377:O380"/>
    <mergeCell ref="P377:P380"/>
    <mergeCell ref="A377:A380"/>
    <mergeCell ref="B377:B380"/>
    <mergeCell ref="C377:F377"/>
    <mergeCell ref="G377:J377"/>
    <mergeCell ref="K377:K380"/>
    <mergeCell ref="C378:C380"/>
    <mergeCell ref="D378:D380"/>
    <mergeCell ref="E378:E380"/>
    <mergeCell ref="F378:F380"/>
    <mergeCell ref="G378:G380"/>
    <mergeCell ref="H378:H380"/>
    <mergeCell ref="I378:I380"/>
    <mergeCell ref="J378:J380"/>
    <mergeCell ref="L408:L411"/>
    <mergeCell ref="M408:M411"/>
    <mergeCell ref="N408:N411"/>
    <mergeCell ref="O408:O411"/>
    <mergeCell ref="P408:P411"/>
    <mergeCell ref="A408:A411"/>
    <mergeCell ref="B408:B411"/>
    <mergeCell ref="C408:F408"/>
    <mergeCell ref="G408:J408"/>
    <mergeCell ref="K408:K411"/>
    <mergeCell ref="C409:C411"/>
    <mergeCell ref="D409:D411"/>
    <mergeCell ref="E409:E411"/>
    <mergeCell ref="F409:F411"/>
    <mergeCell ref="G409:G411"/>
    <mergeCell ref="H409:H411"/>
    <mergeCell ref="I409:I411"/>
    <mergeCell ref="J409:J411"/>
    <mergeCell ref="L439:L442"/>
    <mergeCell ref="M439:M442"/>
    <mergeCell ref="N439:N442"/>
    <mergeCell ref="O439:O442"/>
    <mergeCell ref="P439:P442"/>
    <mergeCell ref="A439:A442"/>
    <mergeCell ref="B439:B442"/>
    <mergeCell ref="C439:F439"/>
    <mergeCell ref="G439:J439"/>
    <mergeCell ref="K439:K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L470:L473"/>
    <mergeCell ref="M470:M473"/>
    <mergeCell ref="N470:N473"/>
    <mergeCell ref="O470:O473"/>
    <mergeCell ref="P470:P473"/>
    <mergeCell ref="A470:A473"/>
    <mergeCell ref="B470:B473"/>
    <mergeCell ref="C470:F470"/>
    <mergeCell ref="G470:J470"/>
    <mergeCell ref="K470:K473"/>
    <mergeCell ref="C471:C473"/>
    <mergeCell ref="D471:D473"/>
    <mergeCell ref="E471:E473"/>
    <mergeCell ref="F471:F473"/>
    <mergeCell ref="G471:G473"/>
    <mergeCell ref="H471:H473"/>
    <mergeCell ref="I471:I473"/>
    <mergeCell ref="J471:J473"/>
    <mergeCell ref="L501:L504"/>
    <mergeCell ref="M501:M504"/>
    <mergeCell ref="N501:N504"/>
    <mergeCell ref="O501:O504"/>
    <mergeCell ref="P501:P504"/>
    <mergeCell ref="A501:A504"/>
    <mergeCell ref="B501:B504"/>
    <mergeCell ref="C501:F501"/>
    <mergeCell ref="G501:J501"/>
    <mergeCell ref="K501:K504"/>
    <mergeCell ref="C502:C504"/>
    <mergeCell ref="D502:D504"/>
    <mergeCell ref="E502:E504"/>
    <mergeCell ref="F502:F504"/>
    <mergeCell ref="G502:G504"/>
    <mergeCell ref="H502:H504"/>
    <mergeCell ref="I502:I504"/>
    <mergeCell ref="J502:J504"/>
    <mergeCell ref="L532:L535"/>
    <mergeCell ref="M532:M535"/>
    <mergeCell ref="N532:N535"/>
    <mergeCell ref="O532:O535"/>
    <mergeCell ref="P532:P535"/>
    <mergeCell ref="A532:A535"/>
    <mergeCell ref="B532:B535"/>
    <mergeCell ref="C532:F532"/>
    <mergeCell ref="G532:J532"/>
    <mergeCell ref="K532:K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L563:L566"/>
    <mergeCell ref="M563:M566"/>
    <mergeCell ref="N563:N566"/>
    <mergeCell ref="O563:O566"/>
    <mergeCell ref="P563:P566"/>
    <mergeCell ref="A563:A566"/>
    <mergeCell ref="B563:B566"/>
    <mergeCell ref="C563:F563"/>
    <mergeCell ref="G563:J563"/>
    <mergeCell ref="K563:K566"/>
    <mergeCell ref="C564:C566"/>
    <mergeCell ref="D564:D566"/>
    <mergeCell ref="E564:E566"/>
    <mergeCell ref="F564:F566"/>
    <mergeCell ref="G564:G566"/>
    <mergeCell ref="H564:H566"/>
    <mergeCell ref="I564:I566"/>
    <mergeCell ref="J564:J566"/>
    <mergeCell ref="L594:L597"/>
    <mergeCell ref="M594:M597"/>
    <mergeCell ref="N594:N597"/>
    <mergeCell ref="O594:O597"/>
    <mergeCell ref="P594:P597"/>
    <mergeCell ref="A594:A597"/>
    <mergeCell ref="B594:B597"/>
    <mergeCell ref="C594:F594"/>
    <mergeCell ref="G594:J594"/>
    <mergeCell ref="K594:K597"/>
    <mergeCell ref="C595:C597"/>
    <mergeCell ref="D595:D597"/>
    <mergeCell ref="E595:E597"/>
    <mergeCell ref="F595:F597"/>
    <mergeCell ref="G595:G597"/>
    <mergeCell ref="H595:H597"/>
    <mergeCell ref="I595:I597"/>
    <mergeCell ref="J595:J597"/>
    <mergeCell ref="L625:L628"/>
    <mergeCell ref="M625:M628"/>
    <mergeCell ref="N625:N628"/>
    <mergeCell ref="O625:O628"/>
    <mergeCell ref="P625:P628"/>
    <mergeCell ref="A625:A628"/>
    <mergeCell ref="B625:B628"/>
    <mergeCell ref="C625:F625"/>
    <mergeCell ref="G625:J625"/>
    <mergeCell ref="K625:K628"/>
    <mergeCell ref="C626:C628"/>
    <mergeCell ref="D626:D628"/>
    <mergeCell ref="E626:E628"/>
    <mergeCell ref="F626:F628"/>
    <mergeCell ref="G626:G628"/>
    <mergeCell ref="H626:H628"/>
    <mergeCell ref="I626:I628"/>
    <mergeCell ref="J626:J628"/>
    <mergeCell ref="L656:L659"/>
    <mergeCell ref="M656:M659"/>
    <mergeCell ref="N656:N659"/>
    <mergeCell ref="O656:O659"/>
    <mergeCell ref="P656:P659"/>
    <mergeCell ref="A656:A659"/>
    <mergeCell ref="B656:B659"/>
    <mergeCell ref="C656:F656"/>
    <mergeCell ref="G656:J656"/>
    <mergeCell ref="K656:K659"/>
    <mergeCell ref="C657:C659"/>
    <mergeCell ref="D657:D659"/>
    <mergeCell ref="E657:E659"/>
    <mergeCell ref="F657:F659"/>
    <mergeCell ref="G657:G659"/>
    <mergeCell ref="H657:H659"/>
    <mergeCell ref="I657:I659"/>
    <mergeCell ref="J657:J659"/>
    <mergeCell ref="L687:L690"/>
    <mergeCell ref="M687:M690"/>
    <mergeCell ref="N687:N690"/>
    <mergeCell ref="O687:O690"/>
    <mergeCell ref="P687:P690"/>
    <mergeCell ref="A687:A690"/>
    <mergeCell ref="B687:B690"/>
    <mergeCell ref="C687:F687"/>
    <mergeCell ref="G687:J687"/>
    <mergeCell ref="K687:K690"/>
    <mergeCell ref="C688:C690"/>
    <mergeCell ref="D688:D690"/>
    <mergeCell ref="E688:E690"/>
    <mergeCell ref="F688:F690"/>
    <mergeCell ref="G688:G690"/>
    <mergeCell ref="H688:H690"/>
    <mergeCell ref="I688:I690"/>
    <mergeCell ref="J688:J690"/>
    <mergeCell ref="A719:A722"/>
    <mergeCell ref="B719:B722"/>
    <mergeCell ref="C719:F719"/>
    <mergeCell ref="G719:J719"/>
    <mergeCell ref="K719:K722"/>
    <mergeCell ref="L719:L722"/>
    <mergeCell ref="M719:M722"/>
    <mergeCell ref="N719:N722"/>
    <mergeCell ref="O719:O722"/>
    <mergeCell ref="P719:P722"/>
    <mergeCell ref="C720:C722"/>
    <mergeCell ref="D720:D722"/>
    <mergeCell ref="E720:E722"/>
    <mergeCell ref="F720:F722"/>
    <mergeCell ref="G720:G722"/>
    <mergeCell ref="H720:H722"/>
    <mergeCell ref="I720:I722"/>
    <mergeCell ref="J720:J722"/>
    <mergeCell ref="A783:A786"/>
    <mergeCell ref="B783:B786"/>
    <mergeCell ref="C783:F783"/>
    <mergeCell ref="G783:J783"/>
    <mergeCell ref="K783:K786"/>
    <mergeCell ref="L783:L786"/>
    <mergeCell ref="M783:M786"/>
    <mergeCell ref="N783:N786"/>
    <mergeCell ref="O783:O786"/>
    <mergeCell ref="P783:P786"/>
    <mergeCell ref="C784:C786"/>
    <mergeCell ref="D784:D786"/>
    <mergeCell ref="E784:E786"/>
    <mergeCell ref="F784:F786"/>
    <mergeCell ref="G784:G786"/>
    <mergeCell ref="H784:H786"/>
    <mergeCell ref="I784:I786"/>
    <mergeCell ref="J784:J786"/>
  </mergeCells>
  <phoneticPr fontId="19" type="noConversion"/>
  <pageMargins left="0" right="0" top="0" bottom="0" header="0.3" footer="0.3"/>
  <pageSetup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661"/>
  <sheetViews>
    <sheetView topLeftCell="A514" zoomScaleNormal="100" workbookViewId="0">
      <selection activeCell="T527" sqref="T527"/>
    </sheetView>
  </sheetViews>
  <sheetFormatPr defaultRowHeight="15"/>
  <cols>
    <col min="1" max="1" width="10.28515625" customWidth="1"/>
    <col min="5" max="5" width="11.85546875" customWidth="1"/>
    <col min="6" max="6" width="11.140625" customWidth="1"/>
    <col min="8" max="8" width="7" customWidth="1"/>
    <col min="12" max="12" width="12.140625" bestFit="1" customWidth="1"/>
    <col min="13" max="13" width="8.85546875" customWidth="1"/>
    <col min="14" max="14" width="14.140625" customWidth="1"/>
    <col min="15" max="15" width="10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140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1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>
        <v>0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0</v>
      </c>
      <c r="H8" s="42">
        <v>0</v>
      </c>
      <c r="I8" s="42">
        <v>0</v>
      </c>
      <c r="J8" s="42">
        <f>G8-H8-I8</f>
        <v>0</v>
      </c>
      <c r="K8" s="42">
        <f>F8+J8</f>
        <v>0</v>
      </c>
      <c r="L8" s="42">
        <v>0</v>
      </c>
      <c r="M8" s="42"/>
      <c r="N8" s="44"/>
      <c r="O8" s="44">
        <v>0</v>
      </c>
      <c r="P8" s="44"/>
    </row>
    <row r="9" spans="1:16" ht="24">
      <c r="A9" s="42" t="s">
        <v>55</v>
      </c>
      <c r="B9" s="42">
        <v>0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0</v>
      </c>
      <c r="H9" s="42">
        <v>0</v>
      </c>
      <c r="I9" s="42">
        <v>0</v>
      </c>
      <c r="J9" s="42">
        <f t="shared" ref="J9:J22" si="0">G9-H9-I9</f>
        <v>0</v>
      </c>
      <c r="K9" s="42">
        <f t="shared" ref="K9:K22" si="1">F9+J9</f>
        <v>0</v>
      </c>
      <c r="L9" s="42"/>
      <c r="M9" s="42"/>
      <c r="N9" s="44"/>
      <c r="O9" s="44">
        <v>0</v>
      </c>
      <c r="P9" s="44"/>
    </row>
    <row r="10" spans="1:16" ht="24">
      <c r="A10" s="42" t="s">
        <v>56</v>
      </c>
      <c r="B10" s="42">
        <v>1</v>
      </c>
      <c r="C10" s="42">
        <v>3</v>
      </c>
      <c r="D10" s="42">
        <v>0</v>
      </c>
      <c r="E10" s="42">
        <v>0</v>
      </c>
      <c r="F10" s="42">
        <f>C10+D10+E10</f>
        <v>3</v>
      </c>
      <c r="G10" s="42">
        <v>7</v>
      </c>
      <c r="H10" s="42">
        <v>0</v>
      </c>
      <c r="I10" s="42">
        <v>0</v>
      </c>
      <c r="J10" s="42">
        <f t="shared" si="0"/>
        <v>7</v>
      </c>
      <c r="K10" s="42">
        <f t="shared" si="1"/>
        <v>10</v>
      </c>
      <c r="L10" s="42">
        <v>0</v>
      </c>
      <c r="M10" s="42" t="s">
        <v>82</v>
      </c>
      <c r="N10" s="44">
        <f>L10*O10</f>
        <v>0</v>
      </c>
      <c r="O10" s="44">
        <v>0</v>
      </c>
      <c r="P10" s="44">
        <v>0</v>
      </c>
    </row>
    <row r="11" spans="1:16" ht="24">
      <c r="A11" s="42" t="s">
        <v>57</v>
      </c>
      <c r="B11" s="42">
        <v>0</v>
      </c>
      <c r="C11" s="42">
        <v>0</v>
      </c>
      <c r="D11" s="42">
        <v>0</v>
      </c>
      <c r="E11" s="42">
        <v>0</v>
      </c>
      <c r="F11" s="42">
        <f t="shared" ref="F11:F22" si="2">C11+D11+E11</f>
        <v>0</v>
      </c>
      <c r="G11" s="42">
        <v>0</v>
      </c>
      <c r="H11" s="42">
        <v>0</v>
      </c>
      <c r="I11" s="42">
        <v>0</v>
      </c>
      <c r="J11" s="42">
        <f t="shared" si="0"/>
        <v>0</v>
      </c>
      <c r="K11" s="42">
        <f t="shared" si="1"/>
        <v>0</v>
      </c>
      <c r="L11" s="42"/>
      <c r="M11" s="42"/>
      <c r="N11" s="44"/>
      <c r="O11" s="44">
        <v>0</v>
      </c>
      <c r="P11" s="44"/>
    </row>
    <row r="12" spans="1:16" ht="24">
      <c r="A12" s="42" t="s">
        <v>58</v>
      </c>
      <c r="B12" s="42">
        <v>0</v>
      </c>
      <c r="C12" s="42">
        <v>0</v>
      </c>
      <c r="D12" s="42">
        <v>0</v>
      </c>
      <c r="E12" s="42">
        <v>0</v>
      </c>
      <c r="F12" s="42">
        <f t="shared" si="2"/>
        <v>0</v>
      </c>
      <c r="G12" s="42">
        <v>0</v>
      </c>
      <c r="H12" s="42">
        <v>0</v>
      </c>
      <c r="I12" s="42">
        <v>0</v>
      </c>
      <c r="J12" s="42">
        <f t="shared" si="0"/>
        <v>0</v>
      </c>
      <c r="K12" s="42">
        <f t="shared" si="1"/>
        <v>0</v>
      </c>
      <c r="L12" s="42"/>
      <c r="M12" s="42"/>
      <c r="N12" s="44"/>
      <c r="O12" s="44">
        <v>0</v>
      </c>
      <c r="P12" s="44"/>
    </row>
    <row r="13" spans="1:16" ht="24">
      <c r="A13" s="42" t="s">
        <v>59</v>
      </c>
      <c r="B13" s="42">
        <v>57</v>
      </c>
      <c r="C13" s="42">
        <v>0</v>
      </c>
      <c r="D13" s="42">
        <v>0</v>
      </c>
      <c r="E13" s="42">
        <v>0</v>
      </c>
      <c r="F13" s="42">
        <f t="shared" si="2"/>
        <v>0</v>
      </c>
      <c r="G13" s="42">
        <v>100</v>
      </c>
      <c r="H13" s="42">
        <v>0</v>
      </c>
      <c r="I13" s="42">
        <v>0</v>
      </c>
      <c r="J13" s="42">
        <f t="shared" si="0"/>
        <v>100</v>
      </c>
      <c r="K13" s="42">
        <f t="shared" si="1"/>
        <v>100</v>
      </c>
      <c r="L13" s="42">
        <v>0</v>
      </c>
      <c r="M13" s="42" t="s">
        <v>82</v>
      </c>
      <c r="N13" s="44">
        <f>L13*O13</f>
        <v>0</v>
      </c>
      <c r="O13" s="44">
        <v>0</v>
      </c>
      <c r="P13" s="44">
        <v>0</v>
      </c>
    </row>
    <row r="14" spans="1:16" ht="24">
      <c r="A14" s="42" t="s">
        <v>60</v>
      </c>
      <c r="B14" s="42">
        <v>0</v>
      </c>
      <c r="C14" s="42">
        <v>0</v>
      </c>
      <c r="D14" s="42">
        <v>0</v>
      </c>
      <c r="E14" s="42">
        <v>0</v>
      </c>
      <c r="F14" s="42">
        <f t="shared" si="2"/>
        <v>0</v>
      </c>
      <c r="G14" s="42">
        <v>0</v>
      </c>
      <c r="H14" s="42">
        <v>0</v>
      </c>
      <c r="I14" s="42">
        <v>0</v>
      </c>
      <c r="J14" s="42">
        <f t="shared" si="0"/>
        <v>0</v>
      </c>
      <c r="K14" s="42">
        <f t="shared" si="1"/>
        <v>0</v>
      </c>
      <c r="L14" s="42">
        <v>0</v>
      </c>
      <c r="M14" s="42"/>
      <c r="N14" s="44">
        <f t="shared" ref="N14:N16" si="3">L14*O14</f>
        <v>0</v>
      </c>
      <c r="O14" s="44">
        <v>0</v>
      </c>
      <c r="P14" s="44"/>
    </row>
    <row r="15" spans="1:16" ht="24">
      <c r="A15" s="42" t="s">
        <v>61</v>
      </c>
      <c r="B15" s="42">
        <v>1</v>
      </c>
      <c r="C15" s="42">
        <v>5</v>
      </c>
      <c r="D15" s="42">
        <v>0</v>
      </c>
      <c r="E15" s="42">
        <v>0</v>
      </c>
      <c r="F15" s="42">
        <f t="shared" si="2"/>
        <v>5</v>
      </c>
      <c r="G15" s="42">
        <v>0</v>
      </c>
      <c r="H15" s="42">
        <v>0</v>
      </c>
      <c r="I15" s="42">
        <v>0</v>
      </c>
      <c r="J15" s="42">
        <f t="shared" si="0"/>
        <v>0</v>
      </c>
      <c r="K15" s="42">
        <f t="shared" si="1"/>
        <v>5</v>
      </c>
      <c r="L15" s="42">
        <v>0</v>
      </c>
      <c r="M15" s="42"/>
      <c r="N15" s="44">
        <f t="shared" si="3"/>
        <v>0</v>
      </c>
      <c r="O15" s="44">
        <v>0</v>
      </c>
      <c r="P15" s="44"/>
    </row>
    <row r="16" spans="1:16" ht="24">
      <c r="A16" s="42" t="s">
        <v>62</v>
      </c>
      <c r="B16" s="42">
        <v>1</v>
      </c>
      <c r="C16" s="42">
        <v>0</v>
      </c>
      <c r="D16" s="42">
        <v>0</v>
      </c>
      <c r="E16" s="42">
        <v>0</v>
      </c>
      <c r="F16" s="42">
        <f t="shared" si="2"/>
        <v>0</v>
      </c>
      <c r="G16" s="42">
        <v>1</v>
      </c>
      <c r="H16" s="42">
        <v>0</v>
      </c>
      <c r="I16" s="42">
        <v>0</v>
      </c>
      <c r="J16" s="42">
        <f t="shared" si="0"/>
        <v>1</v>
      </c>
      <c r="K16" s="42">
        <f t="shared" si="1"/>
        <v>1</v>
      </c>
      <c r="L16" s="42">
        <v>0</v>
      </c>
      <c r="M16" s="42"/>
      <c r="N16" s="44">
        <f t="shared" si="3"/>
        <v>0</v>
      </c>
      <c r="O16" s="44"/>
      <c r="P16" s="44">
        <v>0</v>
      </c>
    </row>
    <row r="17" spans="1:16" ht="24">
      <c r="A17" s="42" t="s">
        <v>63</v>
      </c>
      <c r="B17" s="42">
        <v>6</v>
      </c>
      <c r="C17" s="42">
        <v>0</v>
      </c>
      <c r="D17" s="42">
        <v>0</v>
      </c>
      <c r="E17" s="42">
        <v>0</v>
      </c>
      <c r="F17" s="42">
        <f t="shared" si="2"/>
        <v>0</v>
      </c>
      <c r="G17" s="42">
        <v>15</v>
      </c>
      <c r="H17" s="42">
        <v>0</v>
      </c>
      <c r="I17" s="42">
        <v>0</v>
      </c>
      <c r="J17" s="42">
        <f t="shared" si="0"/>
        <v>15</v>
      </c>
      <c r="K17" s="42">
        <f t="shared" si="1"/>
        <v>15</v>
      </c>
      <c r="L17" s="42">
        <v>0</v>
      </c>
      <c r="M17" s="42" t="s">
        <v>82</v>
      </c>
      <c r="N17" s="44">
        <f>L17*O17</f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2</v>
      </c>
      <c r="C18" s="42">
        <v>0</v>
      </c>
      <c r="D18" s="42">
        <v>0</v>
      </c>
      <c r="E18" s="42">
        <v>0</v>
      </c>
      <c r="F18" s="42">
        <f t="shared" si="2"/>
        <v>0</v>
      </c>
      <c r="G18" s="42">
        <v>6</v>
      </c>
      <c r="H18" s="42">
        <v>0</v>
      </c>
      <c r="I18" s="42">
        <v>0</v>
      </c>
      <c r="J18" s="42">
        <f t="shared" si="0"/>
        <v>6</v>
      </c>
      <c r="K18" s="42">
        <f t="shared" si="1"/>
        <v>6</v>
      </c>
      <c r="L18" s="42">
        <v>0</v>
      </c>
      <c r="M18" s="42" t="s">
        <v>82</v>
      </c>
      <c r="N18" s="44">
        <f>L18*O18</f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0</v>
      </c>
      <c r="C19" s="42">
        <v>0</v>
      </c>
      <c r="D19" s="42">
        <v>0</v>
      </c>
      <c r="E19" s="42">
        <v>0</v>
      </c>
      <c r="F19" s="42">
        <f t="shared" si="2"/>
        <v>0</v>
      </c>
      <c r="G19" s="42">
        <v>0</v>
      </c>
      <c r="H19" s="42">
        <v>0</v>
      </c>
      <c r="I19" s="42">
        <v>0</v>
      </c>
      <c r="J19" s="42">
        <f t="shared" si="0"/>
        <v>0</v>
      </c>
      <c r="K19" s="42">
        <f t="shared" si="1"/>
        <v>0</v>
      </c>
      <c r="L19" s="42">
        <v>0</v>
      </c>
      <c r="M19" s="42"/>
      <c r="N19" s="44">
        <v>0</v>
      </c>
      <c r="O19" s="44">
        <v>0</v>
      </c>
      <c r="P19" s="44"/>
    </row>
    <row r="20" spans="1:16" ht="24">
      <c r="A20" s="42" t="s">
        <v>66</v>
      </c>
      <c r="B20" s="42">
        <v>0</v>
      </c>
      <c r="C20" s="42">
        <v>0</v>
      </c>
      <c r="D20" s="42">
        <v>0</v>
      </c>
      <c r="E20" s="42">
        <v>0</v>
      </c>
      <c r="F20" s="42">
        <f t="shared" si="2"/>
        <v>0</v>
      </c>
      <c r="G20" s="42">
        <v>0</v>
      </c>
      <c r="H20" s="42">
        <v>0</v>
      </c>
      <c r="I20" s="42">
        <v>0</v>
      </c>
      <c r="J20" s="42">
        <f t="shared" si="0"/>
        <v>0</v>
      </c>
      <c r="K20" s="42">
        <f t="shared" si="1"/>
        <v>0</v>
      </c>
      <c r="L20" s="42">
        <v>0</v>
      </c>
      <c r="M20" s="42"/>
      <c r="N20" s="44">
        <v>0</v>
      </c>
      <c r="O20" s="44">
        <v>0</v>
      </c>
      <c r="P20" s="44">
        <v>0</v>
      </c>
    </row>
    <row r="21" spans="1:16" ht="24">
      <c r="A21" s="42" t="s">
        <v>67</v>
      </c>
      <c r="B21" s="83">
        <v>0</v>
      </c>
      <c r="C21" s="83">
        <v>0</v>
      </c>
      <c r="D21" s="42">
        <v>0</v>
      </c>
      <c r="E21" s="42">
        <v>0</v>
      </c>
      <c r="F21" s="42">
        <f t="shared" si="2"/>
        <v>0</v>
      </c>
      <c r="G21" s="83">
        <v>0</v>
      </c>
      <c r="H21" s="83">
        <v>0</v>
      </c>
      <c r="I21" s="83">
        <v>0</v>
      </c>
      <c r="J21" s="42">
        <f t="shared" si="0"/>
        <v>0</v>
      </c>
      <c r="K21" s="42">
        <f t="shared" si="1"/>
        <v>0</v>
      </c>
      <c r="L21" s="83">
        <v>0</v>
      </c>
      <c r="M21" s="83"/>
      <c r="N21" s="138">
        <v>0</v>
      </c>
      <c r="O21" s="44">
        <v>0</v>
      </c>
      <c r="P21" s="138"/>
    </row>
    <row r="22" spans="1:16" ht="24">
      <c r="A22" s="84" t="s">
        <v>23</v>
      </c>
      <c r="B22" s="85">
        <f>SUM(B10:B21)</f>
        <v>68</v>
      </c>
      <c r="C22" s="85">
        <f>SUM(C10:C21)</f>
        <v>8</v>
      </c>
      <c r="D22" s="85">
        <f>SUM(D8:D21)</f>
        <v>0</v>
      </c>
      <c r="E22" s="114">
        <f>SUM(E8:E21)</f>
        <v>0</v>
      </c>
      <c r="F22" s="115">
        <f t="shared" si="2"/>
        <v>8</v>
      </c>
      <c r="G22" s="114">
        <f>SUM(G8:G21)</f>
        <v>129</v>
      </c>
      <c r="H22" s="114">
        <f>SUM(H8:H21)</f>
        <v>0</v>
      </c>
      <c r="I22" s="114">
        <f>SUM(I8:I21)</f>
        <v>0</v>
      </c>
      <c r="J22" s="115">
        <f t="shared" si="0"/>
        <v>129</v>
      </c>
      <c r="K22" s="115">
        <f t="shared" si="1"/>
        <v>137</v>
      </c>
      <c r="L22" s="114">
        <f>SUM(L8:L21)</f>
        <v>0</v>
      </c>
      <c r="M22" s="115" t="s">
        <v>82</v>
      </c>
      <c r="N22" s="87">
        <f>SUM(N8:N21)</f>
        <v>0</v>
      </c>
      <c r="O22" s="112" t="e">
        <f>N22/L22</f>
        <v>#DIV/0!</v>
      </c>
      <c r="P22" s="87">
        <f>SUM(P8:P21)</f>
        <v>0</v>
      </c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8" t="s">
        <v>3</v>
      </c>
      <c r="B24" s="209" t="s">
        <v>20</v>
      </c>
      <c r="C24" s="210" t="s">
        <v>40</v>
      </c>
      <c r="D24" s="211"/>
      <c r="E24" s="211"/>
      <c r="F24" s="212"/>
      <c r="G24" s="210" t="s">
        <v>41</v>
      </c>
      <c r="H24" s="211"/>
      <c r="I24" s="211"/>
      <c r="J24" s="212"/>
      <c r="K24" s="213" t="s">
        <v>42</v>
      </c>
      <c r="L24" s="213" t="s">
        <v>43</v>
      </c>
      <c r="M24" s="213" t="s">
        <v>44</v>
      </c>
      <c r="N24" s="213" t="s">
        <v>45</v>
      </c>
      <c r="O24" s="213" t="s">
        <v>46</v>
      </c>
      <c r="P24" s="205" t="s">
        <v>21</v>
      </c>
    </row>
    <row r="25" spans="1:16">
      <c r="A25" s="208"/>
      <c r="B25" s="209"/>
      <c r="C25" s="205" t="s">
        <v>47</v>
      </c>
      <c r="D25" s="205" t="s">
        <v>48</v>
      </c>
      <c r="E25" s="205" t="s">
        <v>49</v>
      </c>
      <c r="F25" s="205" t="s">
        <v>50</v>
      </c>
      <c r="G25" s="205" t="s">
        <v>51</v>
      </c>
      <c r="H25" s="205" t="s">
        <v>52</v>
      </c>
      <c r="I25" s="205" t="s">
        <v>49</v>
      </c>
      <c r="J25" s="205" t="s">
        <v>53</v>
      </c>
      <c r="K25" s="214"/>
      <c r="L25" s="214"/>
      <c r="M25" s="214"/>
      <c r="N25" s="214"/>
      <c r="O25" s="214"/>
      <c r="P25" s="206"/>
    </row>
    <row r="26" spans="1:16">
      <c r="A26" s="208"/>
      <c r="B26" s="209"/>
      <c r="C26" s="206"/>
      <c r="D26" s="206"/>
      <c r="E26" s="206"/>
      <c r="F26" s="206"/>
      <c r="G26" s="206"/>
      <c r="H26" s="206"/>
      <c r="I26" s="206"/>
      <c r="J26" s="206"/>
      <c r="K26" s="214"/>
      <c r="L26" s="214"/>
      <c r="M26" s="214"/>
      <c r="N26" s="214"/>
      <c r="O26" s="214"/>
      <c r="P26" s="206"/>
    </row>
    <row r="27" spans="1:16">
      <c r="A27" s="208"/>
      <c r="B27" s="209"/>
      <c r="C27" s="207"/>
      <c r="D27" s="207"/>
      <c r="E27" s="207"/>
      <c r="F27" s="207"/>
      <c r="G27" s="207"/>
      <c r="H27" s="207"/>
      <c r="I27" s="207"/>
      <c r="J27" s="207"/>
      <c r="K27" s="215"/>
      <c r="L27" s="215"/>
      <c r="M27" s="215"/>
      <c r="N27" s="215"/>
      <c r="O27" s="215"/>
      <c r="P27" s="207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1"/>
      <c r="M28" s="81"/>
      <c r="N28" s="81"/>
      <c r="O28" s="81"/>
      <c r="P28" s="81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1"/>
      <c r="M29" s="81"/>
      <c r="N29" s="81"/>
      <c r="O29" s="81"/>
      <c r="P29" s="81"/>
    </row>
    <row r="30" spans="1:16" ht="24">
      <c r="A30" s="42" t="s">
        <v>56</v>
      </c>
      <c r="B30" s="42">
        <v>3</v>
      </c>
      <c r="C30" s="42">
        <v>0</v>
      </c>
      <c r="D30" s="42"/>
      <c r="E30" s="42"/>
      <c r="F30" s="42">
        <f>C30+D30+E30</f>
        <v>0</v>
      </c>
      <c r="G30" s="42">
        <v>10</v>
      </c>
      <c r="H30" s="42">
        <v>0</v>
      </c>
      <c r="I30" s="42"/>
      <c r="J30" s="42">
        <f>G30-H30-I30</f>
        <v>10</v>
      </c>
      <c r="K30" s="42">
        <f>F30+J30</f>
        <v>10</v>
      </c>
      <c r="L30" s="42">
        <v>0</v>
      </c>
      <c r="M30" s="42" t="s">
        <v>82</v>
      </c>
      <c r="N30" s="43">
        <f>L30*O30</f>
        <v>0</v>
      </c>
      <c r="O30" s="42">
        <v>0</v>
      </c>
      <c r="P30" s="64">
        <v>0</v>
      </c>
    </row>
    <row r="31" spans="1:16" ht="24">
      <c r="A31" s="42" t="s">
        <v>57</v>
      </c>
      <c r="B31" s="42">
        <v>0</v>
      </c>
      <c r="C31" s="42">
        <v>0</v>
      </c>
      <c r="D31" s="42"/>
      <c r="E31" s="42"/>
      <c r="F31" s="42">
        <f>C31+D31+E31</f>
        <v>0</v>
      </c>
      <c r="G31" s="42">
        <v>0</v>
      </c>
      <c r="H31" s="42">
        <v>0</v>
      </c>
      <c r="I31" s="42"/>
      <c r="J31" s="42">
        <f>G31-H31-I31</f>
        <v>0</v>
      </c>
      <c r="K31" s="42">
        <f>F31+J31</f>
        <v>0</v>
      </c>
      <c r="L31" s="42">
        <v>0</v>
      </c>
      <c r="M31" s="42" t="s">
        <v>82</v>
      </c>
      <c r="N31" s="43">
        <f t="shared" ref="N31:N37" si="4">L31*O31</f>
        <v>0</v>
      </c>
      <c r="O31" s="42">
        <v>0</v>
      </c>
      <c r="P31" s="64">
        <v>0</v>
      </c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64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64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64"/>
    </row>
    <row r="35" spans="1:16" ht="24">
      <c r="A35" s="42" t="s">
        <v>61</v>
      </c>
      <c r="B35" s="42">
        <v>14</v>
      </c>
      <c r="C35" s="42">
        <v>42</v>
      </c>
      <c r="D35" s="42"/>
      <c r="E35" s="42"/>
      <c r="F35" s="42">
        <f>C35+D35+E35</f>
        <v>42</v>
      </c>
      <c r="G35" s="42">
        <v>60</v>
      </c>
      <c r="H35" s="42"/>
      <c r="I35" s="42"/>
      <c r="J35" s="42">
        <f>G35-H35-I35</f>
        <v>60</v>
      </c>
      <c r="K35" s="42">
        <f>F35+J35</f>
        <v>102</v>
      </c>
      <c r="L35" s="42">
        <v>0</v>
      </c>
      <c r="M35" s="42" t="s">
        <v>82</v>
      </c>
      <c r="N35" s="43">
        <f t="shared" si="4"/>
        <v>0</v>
      </c>
      <c r="O35" s="42">
        <v>0</v>
      </c>
      <c r="P35" s="64">
        <v>0</v>
      </c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3">
        <f t="shared" si="4"/>
        <v>0</v>
      </c>
      <c r="O36" s="42"/>
      <c r="P36" s="64"/>
    </row>
    <row r="37" spans="1:16" ht="24">
      <c r="A37" s="42" t="s">
        <v>63</v>
      </c>
      <c r="B37" s="42">
        <v>15</v>
      </c>
      <c r="C37" s="42">
        <v>31</v>
      </c>
      <c r="D37" s="42"/>
      <c r="E37" s="42"/>
      <c r="F37" s="42">
        <f>C37+D37+E37</f>
        <v>31</v>
      </c>
      <c r="G37" s="42">
        <v>20</v>
      </c>
      <c r="H37" s="42"/>
      <c r="I37" s="42"/>
      <c r="J37" s="42">
        <f>G37-H37-I37</f>
        <v>20</v>
      </c>
      <c r="K37" s="42">
        <f>F37+J37</f>
        <v>51</v>
      </c>
      <c r="L37" s="42">
        <v>0</v>
      </c>
      <c r="M37" s="42" t="s">
        <v>82</v>
      </c>
      <c r="N37" s="43">
        <f t="shared" si="4"/>
        <v>0</v>
      </c>
      <c r="O37" s="42">
        <v>0</v>
      </c>
      <c r="P37" s="64">
        <v>0</v>
      </c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/>
      <c r="O38" s="42"/>
      <c r="P38" s="64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3"/>
      <c r="O39" s="42"/>
      <c r="P39" s="64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3"/>
      <c r="O40" s="42"/>
      <c r="P40" s="64"/>
    </row>
    <row r="41" spans="1:16" ht="24">
      <c r="A41" s="42" t="s">
        <v>67</v>
      </c>
      <c r="B41" s="83"/>
      <c r="C41" s="83"/>
      <c r="D41" s="83"/>
      <c r="E41" s="83"/>
      <c r="F41" s="42"/>
      <c r="G41" s="83"/>
      <c r="H41" s="83"/>
      <c r="I41" s="83"/>
      <c r="J41" s="42"/>
      <c r="K41" s="42"/>
      <c r="L41" s="83"/>
      <c r="M41" s="42"/>
      <c r="N41" s="43"/>
      <c r="O41" s="42"/>
      <c r="P41" s="64"/>
    </row>
    <row r="42" spans="1:16" ht="24">
      <c r="A42" s="84" t="s">
        <v>23</v>
      </c>
      <c r="B42" s="85">
        <f>SUM(B30:B41)</f>
        <v>32</v>
      </c>
      <c r="C42" s="85">
        <f>SUM(C30:C41)</f>
        <v>73</v>
      </c>
      <c r="D42" s="85"/>
      <c r="E42" s="85"/>
      <c r="F42" s="86">
        <f>C42+D42+E42</f>
        <v>73</v>
      </c>
      <c r="G42" s="85">
        <f>SUM(G28:G41)</f>
        <v>90</v>
      </c>
      <c r="H42" s="85">
        <f t="shared" ref="H42:K42" si="5">SUM(H28:H41)</f>
        <v>0</v>
      </c>
      <c r="I42" s="85">
        <f t="shared" si="5"/>
        <v>0</v>
      </c>
      <c r="J42" s="85">
        <f t="shared" si="5"/>
        <v>90</v>
      </c>
      <c r="K42" s="85">
        <f t="shared" si="5"/>
        <v>163</v>
      </c>
      <c r="L42" s="85">
        <f>SUM(L28:L41)</f>
        <v>0</v>
      </c>
      <c r="M42" s="42" t="s">
        <v>82</v>
      </c>
      <c r="N42" s="92">
        <f>SUM(N28:N41)</f>
        <v>0</v>
      </c>
      <c r="O42" s="86" t="e">
        <f>N42/L42</f>
        <v>#DIV/0!</v>
      </c>
      <c r="P42" s="90">
        <f>SUM(P28:P41)/2</f>
        <v>0</v>
      </c>
    </row>
    <row r="43" spans="1:16" ht="17.2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</row>
    <row r="44" spans="1:16" ht="24">
      <c r="A44" s="208" t="s">
        <v>85</v>
      </c>
      <c r="B44" s="209" t="s">
        <v>20</v>
      </c>
      <c r="C44" s="210" t="s">
        <v>40</v>
      </c>
      <c r="D44" s="211"/>
      <c r="E44" s="211"/>
      <c r="F44" s="212"/>
      <c r="G44" s="210" t="s">
        <v>41</v>
      </c>
      <c r="H44" s="211"/>
      <c r="I44" s="211"/>
      <c r="J44" s="212"/>
      <c r="K44" s="213" t="s">
        <v>42</v>
      </c>
      <c r="L44" s="213" t="s">
        <v>43</v>
      </c>
      <c r="M44" s="213" t="s">
        <v>44</v>
      </c>
      <c r="N44" s="213" t="s">
        <v>45</v>
      </c>
      <c r="O44" s="213" t="s">
        <v>46</v>
      </c>
      <c r="P44" s="205" t="s">
        <v>21</v>
      </c>
    </row>
    <row r="45" spans="1:16">
      <c r="A45" s="208"/>
      <c r="B45" s="209"/>
      <c r="C45" s="205" t="s">
        <v>47</v>
      </c>
      <c r="D45" s="205" t="s">
        <v>48</v>
      </c>
      <c r="E45" s="205" t="s">
        <v>49</v>
      </c>
      <c r="F45" s="205" t="s">
        <v>50</v>
      </c>
      <c r="G45" s="205" t="s">
        <v>51</v>
      </c>
      <c r="H45" s="205" t="s">
        <v>52</v>
      </c>
      <c r="I45" s="205" t="s">
        <v>49</v>
      </c>
      <c r="J45" s="205" t="s">
        <v>53</v>
      </c>
      <c r="K45" s="214"/>
      <c r="L45" s="214"/>
      <c r="M45" s="214"/>
      <c r="N45" s="214"/>
      <c r="O45" s="214"/>
      <c r="P45" s="206"/>
    </row>
    <row r="46" spans="1:16">
      <c r="A46" s="208"/>
      <c r="B46" s="209"/>
      <c r="C46" s="206"/>
      <c r="D46" s="206"/>
      <c r="E46" s="206"/>
      <c r="F46" s="206"/>
      <c r="G46" s="206"/>
      <c r="H46" s="206"/>
      <c r="I46" s="206"/>
      <c r="J46" s="206"/>
      <c r="K46" s="214"/>
      <c r="L46" s="214"/>
      <c r="M46" s="214"/>
      <c r="N46" s="214"/>
      <c r="O46" s="214"/>
      <c r="P46" s="206"/>
    </row>
    <row r="47" spans="1:16">
      <c r="A47" s="208"/>
      <c r="B47" s="209"/>
      <c r="C47" s="207"/>
      <c r="D47" s="207"/>
      <c r="E47" s="207"/>
      <c r="F47" s="207"/>
      <c r="G47" s="207"/>
      <c r="H47" s="207"/>
      <c r="I47" s="207"/>
      <c r="J47" s="207"/>
      <c r="K47" s="215"/>
      <c r="L47" s="215"/>
      <c r="M47" s="215"/>
      <c r="N47" s="215"/>
      <c r="O47" s="215"/>
      <c r="P47" s="207"/>
    </row>
    <row r="48" spans="1:16" ht="24">
      <c r="A48" s="42" t="s">
        <v>54</v>
      </c>
      <c r="B48" s="42">
        <v>2</v>
      </c>
      <c r="C48" s="42">
        <v>6</v>
      </c>
      <c r="D48" s="42">
        <v>0</v>
      </c>
      <c r="E48" s="42"/>
      <c r="F48" s="42">
        <f>C48+D48-E48</f>
        <v>6</v>
      </c>
      <c r="G48" s="42"/>
      <c r="H48" s="42"/>
      <c r="I48" s="42"/>
      <c r="J48" s="42"/>
      <c r="K48" s="42">
        <f>F48+J48</f>
        <v>6</v>
      </c>
      <c r="L48" s="42">
        <v>0</v>
      </c>
      <c r="M48" s="42" t="s">
        <v>82</v>
      </c>
      <c r="N48" s="64">
        <f>L48*O48</f>
        <v>0</v>
      </c>
      <c r="O48" s="64">
        <v>0</v>
      </c>
      <c r="P48" s="64">
        <v>0</v>
      </c>
    </row>
    <row r="49" spans="1:16" ht="24">
      <c r="A49" s="42" t="s">
        <v>55</v>
      </c>
      <c r="B49" s="42">
        <v>1</v>
      </c>
      <c r="C49" s="42"/>
      <c r="D49" s="42"/>
      <c r="E49" s="42"/>
      <c r="F49" s="42">
        <f>C49+D49-E49</f>
        <v>0</v>
      </c>
      <c r="G49" s="42">
        <v>6</v>
      </c>
      <c r="H49" s="42"/>
      <c r="I49" s="42"/>
      <c r="J49" s="42">
        <f>G49-H49-I49</f>
        <v>6</v>
      </c>
      <c r="K49" s="42">
        <f>F49+J49</f>
        <v>6</v>
      </c>
      <c r="L49" s="42">
        <v>0</v>
      </c>
      <c r="M49" s="42"/>
      <c r="N49" s="42">
        <f>L49*O49</f>
        <v>0</v>
      </c>
      <c r="O49" s="42">
        <v>0</v>
      </c>
      <c r="P49" s="64">
        <v>0</v>
      </c>
    </row>
    <row r="50" spans="1:16" ht="24">
      <c r="A50" s="42" t="s">
        <v>56</v>
      </c>
      <c r="B50" s="42">
        <v>2</v>
      </c>
      <c r="C50" s="42">
        <v>13</v>
      </c>
      <c r="D50" s="42">
        <v>0</v>
      </c>
      <c r="E50" s="42"/>
      <c r="F50" s="42">
        <f t="shared" ref="F50:F62" si="6">C50+D50-E50</f>
        <v>13</v>
      </c>
      <c r="G50" s="42">
        <v>9</v>
      </c>
      <c r="H50" s="42"/>
      <c r="I50" s="42"/>
      <c r="J50" s="42">
        <f t="shared" ref="J50:J61" si="7">G50-H50-I50</f>
        <v>9</v>
      </c>
      <c r="K50" s="42">
        <f t="shared" ref="K50:K62" si="8">F50+J50</f>
        <v>22</v>
      </c>
      <c r="L50" s="42">
        <v>0</v>
      </c>
      <c r="M50" s="42"/>
      <c r="N50" s="42">
        <f t="shared" ref="N50:N57" si="9">L50*O50</f>
        <v>0</v>
      </c>
      <c r="O50" s="42">
        <v>0</v>
      </c>
      <c r="P50" s="64">
        <v>0</v>
      </c>
    </row>
    <row r="51" spans="1:16" ht="24">
      <c r="A51" s="42" t="s">
        <v>57</v>
      </c>
      <c r="B51" s="42">
        <v>18</v>
      </c>
      <c r="C51" s="42">
        <v>47</v>
      </c>
      <c r="D51" s="42">
        <v>0</v>
      </c>
      <c r="E51" s="42"/>
      <c r="F51" s="42">
        <f t="shared" si="6"/>
        <v>47</v>
      </c>
      <c r="G51" s="42"/>
      <c r="H51" s="42"/>
      <c r="I51" s="42"/>
      <c r="J51" s="42"/>
      <c r="K51" s="42">
        <f t="shared" si="8"/>
        <v>47</v>
      </c>
      <c r="L51" s="42"/>
      <c r="M51" s="42"/>
      <c r="N51" s="42">
        <f t="shared" si="9"/>
        <v>0</v>
      </c>
      <c r="O51" s="42"/>
      <c r="P51" s="64"/>
    </row>
    <row r="52" spans="1:16" ht="24">
      <c r="A52" s="42" t="s">
        <v>58</v>
      </c>
      <c r="B52" s="42">
        <v>3</v>
      </c>
      <c r="C52" s="42">
        <v>5</v>
      </c>
      <c r="D52" s="42">
        <v>0</v>
      </c>
      <c r="E52" s="42"/>
      <c r="F52" s="42">
        <f t="shared" si="6"/>
        <v>5</v>
      </c>
      <c r="G52" s="64">
        <v>7.5</v>
      </c>
      <c r="H52" s="42"/>
      <c r="I52" s="42">
        <v>0</v>
      </c>
      <c r="J52" s="64">
        <f t="shared" si="7"/>
        <v>7.5</v>
      </c>
      <c r="K52" s="64">
        <f t="shared" si="8"/>
        <v>12.5</v>
      </c>
      <c r="L52" s="42"/>
      <c r="M52" s="42"/>
      <c r="N52" s="42"/>
      <c r="O52" s="42"/>
      <c r="P52" s="64"/>
    </row>
    <row r="53" spans="1:16" ht="24">
      <c r="A53" s="42" t="s">
        <v>59</v>
      </c>
      <c r="B53" s="42">
        <v>5</v>
      </c>
      <c r="C53" s="42">
        <v>10</v>
      </c>
      <c r="D53" s="42">
        <v>0</v>
      </c>
      <c r="E53" s="42"/>
      <c r="F53" s="42">
        <f t="shared" si="6"/>
        <v>10</v>
      </c>
      <c r="G53" s="42">
        <v>14</v>
      </c>
      <c r="H53" s="42">
        <v>0</v>
      </c>
      <c r="I53" s="42"/>
      <c r="J53" s="42">
        <f t="shared" si="7"/>
        <v>14</v>
      </c>
      <c r="K53" s="42">
        <f t="shared" si="8"/>
        <v>24</v>
      </c>
      <c r="L53" s="42"/>
      <c r="M53" s="42"/>
      <c r="N53" s="42"/>
      <c r="O53" s="42"/>
      <c r="P53" s="64"/>
    </row>
    <row r="54" spans="1:16" ht="24">
      <c r="A54" s="42" t="s">
        <v>60</v>
      </c>
      <c r="B54" s="42">
        <v>24</v>
      </c>
      <c r="C54" s="42">
        <v>44</v>
      </c>
      <c r="D54" s="42">
        <v>0</v>
      </c>
      <c r="E54" s="42">
        <v>0</v>
      </c>
      <c r="F54" s="42">
        <f t="shared" si="6"/>
        <v>44</v>
      </c>
      <c r="G54" s="42">
        <v>26</v>
      </c>
      <c r="H54" s="42"/>
      <c r="I54" s="42"/>
      <c r="J54" s="42">
        <f t="shared" si="7"/>
        <v>26</v>
      </c>
      <c r="K54" s="42">
        <f t="shared" si="8"/>
        <v>70</v>
      </c>
      <c r="L54" s="42">
        <v>0</v>
      </c>
      <c r="M54" s="42" t="s">
        <v>82</v>
      </c>
      <c r="N54" s="43">
        <f t="shared" si="9"/>
        <v>0</v>
      </c>
      <c r="O54" s="43">
        <v>0</v>
      </c>
      <c r="P54" s="151">
        <v>0</v>
      </c>
    </row>
    <row r="55" spans="1:16" ht="24">
      <c r="A55" s="42" t="s">
        <v>61</v>
      </c>
      <c r="B55" s="42">
        <v>10</v>
      </c>
      <c r="C55" s="42">
        <v>45</v>
      </c>
      <c r="D55" s="42">
        <v>0</v>
      </c>
      <c r="E55" s="42"/>
      <c r="F55" s="42">
        <f t="shared" si="6"/>
        <v>45</v>
      </c>
      <c r="G55" s="42">
        <v>30</v>
      </c>
      <c r="H55" s="42"/>
      <c r="I55" s="42"/>
      <c r="J55" s="42">
        <f t="shared" si="7"/>
        <v>30</v>
      </c>
      <c r="K55" s="42">
        <f t="shared" si="8"/>
        <v>75</v>
      </c>
      <c r="L55" s="42">
        <v>0</v>
      </c>
      <c r="M55" s="42" t="s">
        <v>82</v>
      </c>
      <c r="N55" s="43">
        <f t="shared" si="9"/>
        <v>0</v>
      </c>
      <c r="O55" s="151">
        <v>0</v>
      </c>
      <c r="P55" s="151">
        <v>0</v>
      </c>
    </row>
    <row r="56" spans="1:16" ht="24">
      <c r="A56" s="42" t="s">
        <v>62</v>
      </c>
      <c r="B56" s="42"/>
      <c r="C56" s="42"/>
      <c r="D56" s="42"/>
      <c r="E56" s="42"/>
      <c r="F56" s="42">
        <f t="shared" si="6"/>
        <v>0</v>
      </c>
      <c r="G56" s="42"/>
      <c r="H56" s="42"/>
      <c r="I56" s="42"/>
      <c r="J56" s="42"/>
      <c r="K56" s="42"/>
      <c r="L56" s="42"/>
      <c r="M56" s="42"/>
      <c r="N56" s="43"/>
      <c r="O56" s="42"/>
      <c r="P56" s="64"/>
    </row>
    <row r="57" spans="1:16" ht="24">
      <c r="A57" s="42" t="s">
        <v>63</v>
      </c>
      <c r="B57" s="42">
        <v>30</v>
      </c>
      <c r="C57" s="42">
        <v>169</v>
      </c>
      <c r="D57" s="42">
        <v>0</v>
      </c>
      <c r="E57" s="42"/>
      <c r="F57" s="42">
        <f t="shared" si="6"/>
        <v>169</v>
      </c>
      <c r="G57" s="42">
        <v>5</v>
      </c>
      <c r="H57" s="42"/>
      <c r="I57" s="42"/>
      <c r="J57" s="42">
        <f t="shared" si="7"/>
        <v>5</v>
      </c>
      <c r="K57" s="42">
        <f t="shared" si="8"/>
        <v>174</v>
      </c>
      <c r="L57" s="42">
        <v>0</v>
      </c>
      <c r="M57" s="42" t="s">
        <v>82</v>
      </c>
      <c r="N57" s="43">
        <f t="shared" si="9"/>
        <v>0</v>
      </c>
      <c r="O57" s="64">
        <v>0</v>
      </c>
      <c r="P57" s="64">
        <v>0</v>
      </c>
    </row>
    <row r="58" spans="1:16" ht="24">
      <c r="A58" s="42" t="s">
        <v>64</v>
      </c>
      <c r="B58" s="42">
        <v>8</v>
      </c>
      <c r="C58" s="42">
        <v>26</v>
      </c>
      <c r="D58" s="42">
        <v>0</v>
      </c>
      <c r="E58" s="42"/>
      <c r="F58" s="42">
        <f t="shared" si="6"/>
        <v>26</v>
      </c>
      <c r="G58" s="42"/>
      <c r="H58" s="42"/>
      <c r="I58" s="42"/>
      <c r="J58" s="42"/>
      <c r="K58" s="42">
        <f t="shared" si="8"/>
        <v>26</v>
      </c>
      <c r="L58" s="42"/>
      <c r="M58" s="42"/>
      <c r="N58" s="42"/>
      <c r="O58" s="42"/>
      <c r="P58" s="64"/>
    </row>
    <row r="59" spans="1:16" ht="24">
      <c r="A59" s="42" t="s">
        <v>65</v>
      </c>
      <c r="B59" s="42">
        <v>2</v>
      </c>
      <c r="C59" s="42">
        <v>20</v>
      </c>
      <c r="D59" s="42"/>
      <c r="E59" s="42"/>
      <c r="F59" s="42">
        <f t="shared" si="6"/>
        <v>20</v>
      </c>
      <c r="G59" s="42">
        <v>0</v>
      </c>
      <c r="H59" s="42">
        <v>0</v>
      </c>
      <c r="I59" s="42"/>
      <c r="J59" s="42">
        <f t="shared" si="7"/>
        <v>0</v>
      </c>
      <c r="K59" s="42">
        <f t="shared" si="8"/>
        <v>20</v>
      </c>
      <c r="L59" s="42"/>
      <c r="M59" s="42" t="s">
        <v>82</v>
      </c>
      <c r="N59" s="42"/>
      <c r="O59" s="42"/>
      <c r="P59" s="64"/>
    </row>
    <row r="60" spans="1:16" ht="24">
      <c r="A60" s="42" t="s">
        <v>66</v>
      </c>
      <c r="B60" s="42"/>
      <c r="C60" s="42"/>
      <c r="D60" s="42"/>
      <c r="E60" s="42"/>
      <c r="F60" s="42">
        <f t="shared" si="6"/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64"/>
    </row>
    <row r="61" spans="1:16" ht="24">
      <c r="A61" s="42" t="s">
        <v>67</v>
      </c>
      <c r="B61" s="83">
        <v>2</v>
      </c>
      <c r="C61" s="83">
        <v>16</v>
      </c>
      <c r="D61" s="83">
        <v>0</v>
      </c>
      <c r="E61" s="83"/>
      <c r="F61" s="42">
        <f t="shared" si="6"/>
        <v>16</v>
      </c>
      <c r="G61" s="83"/>
      <c r="H61" s="83"/>
      <c r="I61" s="83"/>
      <c r="J61" s="42">
        <f t="shared" si="7"/>
        <v>0</v>
      </c>
      <c r="K61" s="42">
        <f t="shared" si="8"/>
        <v>16</v>
      </c>
      <c r="L61" s="83"/>
      <c r="M61" s="42"/>
      <c r="N61" s="42"/>
      <c r="O61" s="42"/>
      <c r="P61" s="64"/>
    </row>
    <row r="62" spans="1:16" ht="24">
      <c r="A62" s="84" t="s">
        <v>23</v>
      </c>
      <c r="B62" s="85">
        <f>SUM(B48:B61)</f>
        <v>107</v>
      </c>
      <c r="C62" s="85">
        <f>SUM(C48:C61)</f>
        <v>401</v>
      </c>
      <c r="D62" s="85">
        <f>SUM(D48:D61)</f>
        <v>0</v>
      </c>
      <c r="E62" s="85">
        <f>SUM(E48:E61)</f>
        <v>0</v>
      </c>
      <c r="F62" s="115">
        <f t="shared" si="6"/>
        <v>401</v>
      </c>
      <c r="G62" s="90">
        <f>SUM(G48:G61)</f>
        <v>97.5</v>
      </c>
      <c r="H62" s="90">
        <f>SUM(H48:H61)</f>
        <v>0</v>
      </c>
      <c r="I62" s="90">
        <f>SUM(I48:I61)</f>
        <v>0</v>
      </c>
      <c r="J62" s="90">
        <f>SUM(J48:J61)</f>
        <v>97.5</v>
      </c>
      <c r="K62" s="94">
        <f t="shared" si="8"/>
        <v>498.5</v>
      </c>
      <c r="L62" s="85">
        <f>SUM(L48:L61)</f>
        <v>0</v>
      </c>
      <c r="M62" s="42" t="s">
        <v>82</v>
      </c>
      <c r="N62" s="92">
        <f>SUM(N48:N61)</f>
        <v>0</v>
      </c>
      <c r="O62" s="93" t="e">
        <f t="shared" ref="O62" si="10">N62/L62</f>
        <v>#DIV/0!</v>
      </c>
      <c r="P62" s="64">
        <f>SUM(P48:P61)/4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8" t="s">
        <v>83</v>
      </c>
      <c r="B64" s="209" t="s">
        <v>20</v>
      </c>
      <c r="C64" s="210" t="s">
        <v>40</v>
      </c>
      <c r="D64" s="211"/>
      <c r="E64" s="211"/>
      <c r="F64" s="212"/>
      <c r="G64" s="210" t="s">
        <v>41</v>
      </c>
      <c r="H64" s="211"/>
      <c r="I64" s="211"/>
      <c r="J64" s="212"/>
      <c r="K64" s="213" t="s">
        <v>42</v>
      </c>
      <c r="L64" s="213" t="s">
        <v>43</v>
      </c>
      <c r="M64" s="213" t="s">
        <v>44</v>
      </c>
      <c r="N64" s="213" t="s">
        <v>45</v>
      </c>
      <c r="O64" s="213" t="s">
        <v>46</v>
      </c>
      <c r="P64" s="205" t="s">
        <v>21</v>
      </c>
    </row>
    <row r="65" spans="1:16">
      <c r="A65" s="208"/>
      <c r="B65" s="209"/>
      <c r="C65" s="205" t="s">
        <v>47</v>
      </c>
      <c r="D65" s="205" t="s">
        <v>48</v>
      </c>
      <c r="E65" s="205" t="s">
        <v>49</v>
      </c>
      <c r="F65" s="205" t="s">
        <v>50</v>
      </c>
      <c r="G65" s="205" t="s">
        <v>51</v>
      </c>
      <c r="H65" s="205" t="s">
        <v>52</v>
      </c>
      <c r="I65" s="205" t="s">
        <v>49</v>
      </c>
      <c r="J65" s="205" t="s">
        <v>53</v>
      </c>
      <c r="K65" s="214"/>
      <c r="L65" s="214"/>
      <c r="M65" s="214"/>
      <c r="N65" s="214"/>
      <c r="O65" s="214"/>
      <c r="P65" s="206"/>
    </row>
    <row r="66" spans="1:16">
      <c r="A66" s="208"/>
      <c r="B66" s="209"/>
      <c r="C66" s="206"/>
      <c r="D66" s="206"/>
      <c r="E66" s="206"/>
      <c r="F66" s="206"/>
      <c r="G66" s="206"/>
      <c r="H66" s="206"/>
      <c r="I66" s="206"/>
      <c r="J66" s="206"/>
      <c r="K66" s="214"/>
      <c r="L66" s="214"/>
      <c r="M66" s="214"/>
      <c r="N66" s="214"/>
      <c r="O66" s="214"/>
      <c r="P66" s="206"/>
    </row>
    <row r="67" spans="1:16">
      <c r="A67" s="208"/>
      <c r="B67" s="209"/>
      <c r="C67" s="207"/>
      <c r="D67" s="207"/>
      <c r="E67" s="207"/>
      <c r="F67" s="207"/>
      <c r="G67" s="207"/>
      <c r="H67" s="207"/>
      <c r="I67" s="207"/>
      <c r="J67" s="207"/>
      <c r="K67" s="215"/>
      <c r="L67" s="215"/>
      <c r="M67" s="215"/>
      <c r="N67" s="215"/>
      <c r="O67" s="215"/>
      <c r="P67" s="207"/>
    </row>
    <row r="68" spans="1:16" ht="24">
      <c r="A68" s="42" t="s">
        <v>54</v>
      </c>
      <c r="B68" s="42">
        <v>3</v>
      </c>
      <c r="C68" s="42">
        <v>0</v>
      </c>
      <c r="D68" s="42">
        <v>0</v>
      </c>
      <c r="E68" s="42">
        <v>0</v>
      </c>
      <c r="F68" s="42">
        <f>C68+D68+E68</f>
        <v>0</v>
      </c>
      <c r="G68" s="42">
        <v>5</v>
      </c>
      <c r="H68" s="42">
        <v>0</v>
      </c>
      <c r="I68" s="42">
        <v>0</v>
      </c>
      <c r="J68" s="42">
        <f>G68-H68-I68</f>
        <v>5</v>
      </c>
      <c r="K68" s="42">
        <f>F68+J68</f>
        <v>5</v>
      </c>
      <c r="L68" s="42">
        <v>0</v>
      </c>
      <c r="M68" s="81" t="s">
        <v>82</v>
      </c>
      <c r="N68" s="44">
        <f>L68*O68</f>
        <v>0</v>
      </c>
      <c r="O68" s="82">
        <v>0</v>
      </c>
      <c r="P68" s="44">
        <v>0</v>
      </c>
    </row>
    <row r="69" spans="1:16" ht="24">
      <c r="A69" s="42" t="s">
        <v>55</v>
      </c>
      <c r="B69" s="42">
        <v>2</v>
      </c>
      <c r="C69" s="42">
        <v>0</v>
      </c>
      <c r="D69" s="42">
        <v>0</v>
      </c>
      <c r="E69" s="42">
        <v>0</v>
      </c>
      <c r="F69" s="42">
        <f>C69+D69+E69</f>
        <v>0</v>
      </c>
      <c r="G69" s="42">
        <v>14</v>
      </c>
      <c r="H69" s="42">
        <v>0</v>
      </c>
      <c r="I69" s="42">
        <v>0</v>
      </c>
      <c r="J69" s="42">
        <f>G69-H69-I69</f>
        <v>14</v>
      </c>
      <c r="K69" s="42">
        <f t="shared" ref="K69:K82" si="11">F69+J69</f>
        <v>14</v>
      </c>
      <c r="L69" s="42">
        <v>0</v>
      </c>
      <c r="M69" s="81" t="s">
        <v>82</v>
      </c>
      <c r="N69" s="44">
        <f>L69*O69</f>
        <v>0</v>
      </c>
      <c r="O69" s="82">
        <v>0</v>
      </c>
      <c r="P69" s="44">
        <v>0</v>
      </c>
    </row>
    <row r="70" spans="1:16" ht="24">
      <c r="A70" s="42" t="s">
        <v>56</v>
      </c>
      <c r="B70" s="42">
        <v>9</v>
      </c>
      <c r="C70" s="42">
        <v>0</v>
      </c>
      <c r="D70" s="42">
        <v>0</v>
      </c>
      <c r="E70" s="42">
        <v>0</v>
      </c>
      <c r="F70" s="42">
        <f>C70+D70+E70</f>
        <v>0</v>
      </c>
      <c r="G70" s="42">
        <v>41</v>
      </c>
      <c r="H70" s="42">
        <v>0</v>
      </c>
      <c r="I70" s="42">
        <v>0</v>
      </c>
      <c r="J70" s="42">
        <f>G70-H70-I70</f>
        <v>41</v>
      </c>
      <c r="K70" s="42">
        <f t="shared" si="11"/>
        <v>41</v>
      </c>
      <c r="L70" s="42">
        <v>0</v>
      </c>
      <c r="M70" s="81" t="s">
        <v>82</v>
      </c>
      <c r="N70" s="44">
        <f>L70*O70</f>
        <v>0</v>
      </c>
      <c r="O70" s="82">
        <v>0</v>
      </c>
      <c r="P70" s="44">
        <v>0</v>
      </c>
    </row>
    <row r="71" spans="1:16" ht="24">
      <c r="A71" s="42" t="s">
        <v>57</v>
      </c>
      <c r="B71" s="42">
        <v>1</v>
      </c>
      <c r="C71" s="42">
        <v>0</v>
      </c>
      <c r="D71" s="42">
        <v>0</v>
      </c>
      <c r="E71" s="42">
        <v>0</v>
      </c>
      <c r="F71" s="42">
        <f>C71+D71+E71</f>
        <v>0</v>
      </c>
      <c r="G71" s="42">
        <v>4</v>
      </c>
      <c r="H71" s="42">
        <v>0</v>
      </c>
      <c r="I71" s="42">
        <v>0</v>
      </c>
      <c r="J71" s="42">
        <f>G71-H71-I71</f>
        <v>4</v>
      </c>
      <c r="K71" s="42">
        <f t="shared" si="11"/>
        <v>4</v>
      </c>
      <c r="L71" s="42">
        <v>0</v>
      </c>
      <c r="M71" s="81" t="s">
        <v>82</v>
      </c>
      <c r="N71" s="44">
        <f t="shared" ref="N71:N81" si="12">L71*O71</f>
        <v>0</v>
      </c>
      <c r="O71" s="82"/>
      <c r="P71" s="44">
        <v>0</v>
      </c>
    </row>
    <row r="72" spans="1:16" ht="24">
      <c r="A72" s="42" t="s">
        <v>58</v>
      </c>
      <c r="B72" s="42">
        <v>2</v>
      </c>
      <c r="C72" s="42">
        <v>0</v>
      </c>
      <c r="D72" s="42">
        <v>0</v>
      </c>
      <c r="E72" s="42">
        <v>0</v>
      </c>
      <c r="F72" s="42">
        <f>C72+D72+E72</f>
        <v>0</v>
      </c>
      <c r="G72" s="42">
        <v>6</v>
      </c>
      <c r="H72" s="42">
        <v>0</v>
      </c>
      <c r="I72" s="42">
        <v>0</v>
      </c>
      <c r="J72" s="42">
        <f>G72-H72-I72</f>
        <v>6</v>
      </c>
      <c r="K72" s="42">
        <f t="shared" si="11"/>
        <v>6</v>
      </c>
      <c r="L72" s="42">
        <v>0</v>
      </c>
      <c r="M72" s="81" t="s">
        <v>82</v>
      </c>
      <c r="N72" s="44">
        <f t="shared" si="12"/>
        <v>0</v>
      </c>
      <c r="O72" s="82">
        <v>0</v>
      </c>
      <c r="P72" s="44">
        <v>0</v>
      </c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1"/>
      <c r="M73" s="81"/>
      <c r="N73" s="44">
        <f t="shared" si="12"/>
        <v>0</v>
      </c>
      <c r="O73" s="82"/>
      <c r="P73" s="82"/>
    </row>
    <row r="74" spans="1:16" ht="24">
      <c r="A74" s="42" t="s">
        <v>60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1"/>
      <c r="M74" s="81"/>
      <c r="N74" s="44">
        <f t="shared" si="12"/>
        <v>0</v>
      </c>
      <c r="O74" s="82"/>
      <c r="P74" s="82"/>
    </row>
    <row r="75" spans="1:16" ht="24">
      <c r="A75" s="42" t="s">
        <v>61</v>
      </c>
      <c r="B75" s="42">
        <v>3</v>
      </c>
      <c r="C75" s="42">
        <v>0</v>
      </c>
      <c r="D75" s="42">
        <v>0</v>
      </c>
      <c r="E75" s="42">
        <v>0</v>
      </c>
      <c r="F75" s="42">
        <f>C75+D75+E75</f>
        <v>0</v>
      </c>
      <c r="G75" s="42">
        <v>9</v>
      </c>
      <c r="H75" s="42">
        <v>0</v>
      </c>
      <c r="I75" s="42">
        <v>0</v>
      </c>
      <c r="J75" s="42">
        <f>G75-H75-I75</f>
        <v>9</v>
      </c>
      <c r="K75" s="42">
        <f t="shared" si="11"/>
        <v>9</v>
      </c>
      <c r="L75" s="42">
        <v>0</v>
      </c>
      <c r="M75" s="81" t="s">
        <v>82</v>
      </c>
      <c r="N75" s="44">
        <f t="shared" si="12"/>
        <v>0</v>
      </c>
      <c r="O75" s="82">
        <v>0</v>
      </c>
      <c r="P75" s="44">
        <v>0</v>
      </c>
    </row>
    <row r="76" spans="1:16" ht="24">
      <c r="A76" s="42" t="s">
        <v>62</v>
      </c>
      <c r="B76" s="42">
        <v>2</v>
      </c>
      <c r="C76" s="42">
        <v>0</v>
      </c>
      <c r="D76" s="42">
        <v>0</v>
      </c>
      <c r="E76" s="42">
        <v>0</v>
      </c>
      <c r="F76" s="42">
        <f>C76+D76+E76</f>
        <v>0</v>
      </c>
      <c r="G76" s="42">
        <v>8</v>
      </c>
      <c r="H76" s="42">
        <v>0</v>
      </c>
      <c r="I76" s="42">
        <v>0</v>
      </c>
      <c r="J76" s="42">
        <f>G76-H76-I76</f>
        <v>8</v>
      </c>
      <c r="K76" s="42">
        <f t="shared" si="11"/>
        <v>8</v>
      </c>
      <c r="L76" s="42">
        <v>0</v>
      </c>
      <c r="M76" s="81" t="s">
        <v>82</v>
      </c>
      <c r="N76" s="44">
        <f t="shared" si="12"/>
        <v>0</v>
      </c>
      <c r="O76" s="82">
        <v>0</v>
      </c>
      <c r="P76" s="44">
        <v>0</v>
      </c>
    </row>
    <row r="77" spans="1:16" ht="24">
      <c r="A77" s="42" t="s">
        <v>63</v>
      </c>
      <c r="B77" s="42">
        <v>11</v>
      </c>
      <c r="C77" s="42">
        <v>0</v>
      </c>
      <c r="D77" s="42">
        <v>0</v>
      </c>
      <c r="E77" s="42">
        <v>0</v>
      </c>
      <c r="F77" s="42">
        <f>C77+D77+E77</f>
        <v>0</v>
      </c>
      <c r="G77" s="42">
        <v>79</v>
      </c>
      <c r="H77" s="42">
        <v>0</v>
      </c>
      <c r="I77" s="42">
        <v>0</v>
      </c>
      <c r="J77" s="42">
        <f>G77-H77-I77</f>
        <v>79</v>
      </c>
      <c r="K77" s="42">
        <f t="shared" si="11"/>
        <v>79</v>
      </c>
      <c r="L77" s="42">
        <v>0</v>
      </c>
      <c r="M77" s="81" t="s">
        <v>82</v>
      </c>
      <c r="N77" s="44">
        <f t="shared" si="12"/>
        <v>0</v>
      </c>
      <c r="O77" s="82">
        <v>0</v>
      </c>
      <c r="P77" s="44">
        <v>0</v>
      </c>
    </row>
    <row r="78" spans="1:16" ht="24">
      <c r="A78" s="42" t="s">
        <v>64</v>
      </c>
      <c r="B78" s="42">
        <v>1</v>
      </c>
      <c r="C78" s="42">
        <v>0</v>
      </c>
      <c r="D78" s="42">
        <v>0</v>
      </c>
      <c r="E78" s="42">
        <v>0</v>
      </c>
      <c r="F78" s="42">
        <f>C78+D78+E78</f>
        <v>0</v>
      </c>
      <c r="G78" s="42">
        <v>4</v>
      </c>
      <c r="H78" s="42">
        <v>0</v>
      </c>
      <c r="I78" s="42">
        <v>0</v>
      </c>
      <c r="J78" s="42">
        <f>G78-H78-I78</f>
        <v>4</v>
      </c>
      <c r="K78" s="42">
        <f t="shared" si="11"/>
        <v>4</v>
      </c>
      <c r="L78" s="42">
        <v>0</v>
      </c>
      <c r="M78" s="81" t="s">
        <v>82</v>
      </c>
      <c r="N78" s="44">
        <f t="shared" si="12"/>
        <v>0</v>
      </c>
      <c r="O78" s="82">
        <v>0</v>
      </c>
      <c r="P78" s="44">
        <v>0</v>
      </c>
    </row>
    <row r="79" spans="1:16" ht="24">
      <c r="A79" s="42" t="s">
        <v>65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1"/>
      <c r="M79" s="81"/>
      <c r="N79" s="44">
        <f t="shared" si="12"/>
        <v>0</v>
      </c>
      <c r="O79" s="82"/>
      <c r="P79" s="82"/>
    </row>
    <row r="80" spans="1:16" ht="24">
      <c r="A80" s="42" t="s">
        <v>66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1"/>
      <c r="M80" s="81"/>
      <c r="N80" s="44">
        <f t="shared" si="12"/>
        <v>0</v>
      </c>
      <c r="O80" s="82"/>
      <c r="P80" s="82"/>
    </row>
    <row r="81" spans="1:16" ht="24">
      <c r="A81" s="42" t="s">
        <v>67</v>
      </c>
      <c r="B81" s="83"/>
      <c r="C81" s="83"/>
      <c r="D81" s="83"/>
      <c r="E81" s="83"/>
      <c r="F81" s="42"/>
      <c r="G81" s="83"/>
      <c r="H81" s="83"/>
      <c r="I81" s="83"/>
      <c r="J81" s="42"/>
      <c r="K81" s="42"/>
      <c r="L81" s="100"/>
      <c r="M81" s="100"/>
      <c r="N81" s="44">
        <f t="shared" si="12"/>
        <v>0</v>
      </c>
      <c r="O81" s="82"/>
      <c r="P81" s="113"/>
    </row>
    <row r="82" spans="1:16" ht="24">
      <c r="A82" s="84" t="s">
        <v>23</v>
      </c>
      <c r="B82" s="85">
        <f>SUM(B68:B81)</f>
        <v>34</v>
      </c>
      <c r="C82" s="85">
        <f>SUM(C68:C81)</f>
        <v>0</v>
      </c>
      <c r="D82" s="85"/>
      <c r="E82" s="85"/>
      <c r="F82" s="86">
        <f>C82+D82+E82</f>
        <v>0</v>
      </c>
      <c r="G82" s="85">
        <f>SUM(G68:G81)</f>
        <v>170</v>
      </c>
      <c r="H82" s="85"/>
      <c r="I82" s="85"/>
      <c r="J82" s="86">
        <f>G82-H82-I82</f>
        <v>170</v>
      </c>
      <c r="K82" s="86">
        <f t="shared" si="11"/>
        <v>170</v>
      </c>
      <c r="L82" s="85">
        <f>SUM(L68:L81)</f>
        <v>0</v>
      </c>
      <c r="M82" s="85" t="s">
        <v>82</v>
      </c>
      <c r="N82" s="87">
        <f>SUM(N68:N81)</f>
        <v>0</v>
      </c>
      <c r="O82" s="88" t="e">
        <f t="shared" ref="O82" si="13">N82/L82</f>
        <v>#DIV/0!</v>
      </c>
      <c r="P82" s="87">
        <f>SUM(P68:P81)/6</f>
        <v>0</v>
      </c>
    </row>
    <row r="83" spans="1:16" ht="17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</row>
    <row r="84" spans="1:16" ht="24">
      <c r="A84" s="208" t="s">
        <v>11</v>
      </c>
      <c r="B84" s="209" t="s">
        <v>20</v>
      </c>
      <c r="C84" s="210" t="s">
        <v>40</v>
      </c>
      <c r="D84" s="211"/>
      <c r="E84" s="211"/>
      <c r="F84" s="212"/>
      <c r="G84" s="210" t="s">
        <v>41</v>
      </c>
      <c r="H84" s="211"/>
      <c r="I84" s="211"/>
      <c r="J84" s="212"/>
      <c r="K84" s="213" t="s">
        <v>42</v>
      </c>
      <c r="L84" s="213" t="s">
        <v>43</v>
      </c>
      <c r="M84" s="213" t="s">
        <v>44</v>
      </c>
      <c r="N84" s="213" t="s">
        <v>45</v>
      </c>
      <c r="O84" s="213" t="s">
        <v>46</v>
      </c>
      <c r="P84" s="205" t="s">
        <v>21</v>
      </c>
    </row>
    <row r="85" spans="1:16">
      <c r="A85" s="208"/>
      <c r="B85" s="209"/>
      <c r="C85" s="205" t="s">
        <v>47</v>
      </c>
      <c r="D85" s="205" t="s">
        <v>48</v>
      </c>
      <c r="E85" s="205" t="s">
        <v>49</v>
      </c>
      <c r="F85" s="205" t="s">
        <v>50</v>
      </c>
      <c r="G85" s="205" t="s">
        <v>51</v>
      </c>
      <c r="H85" s="205" t="s">
        <v>52</v>
      </c>
      <c r="I85" s="205" t="s">
        <v>49</v>
      </c>
      <c r="J85" s="205" t="s">
        <v>53</v>
      </c>
      <c r="K85" s="214"/>
      <c r="L85" s="214"/>
      <c r="M85" s="214"/>
      <c r="N85" s="214"/>
      <c r="O85" s="214"/>
      <c r="P85" s="206"/>
    </row>
    <row r="86" spans="1:16">
      <c r="A86" s="208"/>
      <c r="B86" s="209"/>
      <c r="C86" s="206"/>
      <c r="D86" s="206"/>
      <c r="E86" s="206"/>
      <c r="F86" s="206"/>
      <c r="G86" s="206"/>
      <c r="H86" s="206"/>
      <c r="I86" s="206"/>
      <c r="J86" s="206"/>
      <c r="K86" s="214"/>
      <c r="L86" s="214"/>
      <c r="M86" s="214"/>
      <c r="N86" s="214"/>
      <c r="O86" s="214"/>
      <c r="P86" s="206"/>
    </row>
    <row r="87" spans="1:16">
      <c r="A87" s="208"/>
      <c r="B87" s="209"/>
      <c r="C87" s="207"/>
      <c r="D87" s="207"/>
      <c r="E87" s="207"/>
      <c r="F87" s="207"/>
      <c r="G87" s="207"/>
      <c r="H87" s="207"/>
      <c r="I87" s="207"/>
      <c r="J87" s="207"/>
      <c r="K87" s="215"/>
      <c r="L87" s="215"/>
      <c r="M87" s="215"/>
      <c r="N87" s="215"/>
      <c r="O87" s="215"/>
      <c r="P87" s="207"/>
    </row>
    <row r="88" spans="1:16" ht="24">
      <c r="A88" s="42" t="s">
        <v>54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1"/>
      <c r="M88" s="81"/>
      <c r="N88" s="81"/>
      <c r="O88" s="81"/>
      <c r="P88" s="81"/>
    </row>
    <row r="89" spans="1:16" ht="24">
      <c r="A89" s="42" t="s">
        <v>55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81"/>
      <c r="M89" s="81"/>
      <c r="N89" s="81"/>
      <c r="O89" s="81">
        <v>0</v>
      </c>
      <c r="P89" s="81"/>
    </row>
    <row r="90" spans="1:16" ht="24">
      <c r="A90" s="42" t="s">
        <v>56</v>
      </c>
      <c r="B90" s="42">
        <v>1</v>
      </c>
      <c r="C90" s="42">
        <v>8</v>
      </c>
      <c r="D90" s="42"/>
      <c r="E90" s="42"/>
      <c r="F90" s="42">
        <f>C90+D90+E90</f>
        <v>8</v>
      </c>
      <c r="G90" s="42"/>
      <c r="H90" s="42"/>
      <c r="I90" s="42"/>
      <c r="J90" s="42">
        <f>G90-H90-I90</f>
        <v>0</v>
      </c>
      <c r="K90" s="42">
        <f>F90+J90</f>
        <v>8</v>
      </c>
      <c r="L90" s="81"/>
      <c r="M90" s="81"/>
      <c r="N90" s="81"/>
      <c r="O90" s="81">
        <v>0</v>
      </c>
      <c r="P90" s="81"/>
    </row>
    <row r="91" spans="1:16" ht="24">
      <c r="A91" s="42" t="s">
        <v>57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1"/>
      <c r="M91" s="81"/>
      <c r="N91" s="81"/>
      <c r="O91" s="81"/>
      <c r="P91" s="81"/>
    </row>
    <row r="92" spans="1:16" ht="24">
      <c r="A92" s="42" t="s">
        <v>58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1"/>
      <c r="M92" s="81"/>
      <c r="N92" s="81"/>
      <c r="O92" s="81"/>
      <c r="P92" s="81"/>
    </row>
    <row r="93" spans="1:16" ht="24">
      <c r="A93" s="42" t="s">
        <v>59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81"/>
      <c r="M93" s="81"/>
      <c r="N93" s="81"/>
      <c r="O93" s="81"/>
      <c r="P93" s="81"/>
    </row>
    <row r="94" spans="1:16" ht="24">
      <c r="A94" s="42" t="s">
        <v>60</v>
      </c>
      <c r="B94" s="42"/>
      <c r="C94" s="42"/>
      <c r="D94" s="42"/>
      <c r="E94" s="42"/>
      <c r="F94" s="42">
        <f>C94+D94+E94</f>
        <v>0</v>
      </c>
      <c r="G94" s="42"/>
      <c r="H94" s="42"/>
      <c r="I94" s="42"/>
      <c r="J94" s="42">
        <f>G94-H94-I94</f>
        <v>0</v>
      </c>
      <c r="K94" s="42">
        <f>F94+J94</f>
        <v>0</v>
      </c>
      <c r="L94" s="81"/>
      <c r="M94" s="81"/>
      <c r="N94" s="81"/>
      <c r="O94" s="81">
        <v>0</v>
      </c>
      <c r="P94" s="81"/>
    </row>
    <row r="95" spans="1:16" ht="24">
      <c r="A95" s="42" t="s">
        <v>61</v>
      </c>
      <c r="B95" s="42">
        <v>1</v>
      </c>
      <c r="C95" s="42">
        <v>9</v>
      </c>
      <c r="D95" s="42"/>
      <c r="E95" s="42"/>
      <c r="F95" s="42">
        <f>C95+D95+E95</f>
        <v>9</v>
      </c>
      <c r="G95" s="42"/>
      <c r="H95" s="42"/>
      <c r="I95" s="42"/>
      <c r="J95" s="42">
        <f>G95-H95-I95</f>
        <v>0</v>
      </c>
      <c r="K95" s="42">
        <f>F95+J95</f>
        <v>9</v>
      </c>
      <c r="L95" s="81"/>
      <c r="M95" s="81"/>
      <c r="N95" s="81"/>
      <c r="O95" s="81">
        <v>0</v>
      </c>
      <c r="P95" s="81"/>
    </row>
    <row r="96" spans="1:16" ht="24">
      <c r="A96" s="42" t="s">
        <v>62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1"/>
      <c r="M96" s="81"/>
      <c r="N96" s="81"/>
      <c r="O96" s="81"/>
      <c r="P96" s="81"/>
    </row>
    <row r="97" spans="1:16" ht="24">
      <c r="A97" s="42" t="s">
        <v>63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1"/>
      <c r="M97" s="81"/>
      <c r="N97" s="81"/>
      <c r="O97" s="81"/>
      <c r="P97" s="81"/>
    </row>
    <row r="98" spans="1:16" ht="24">
      <c r="A98" s="42" t="s">
        <v>64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1"/>
      <c r="M98" s="81"/>
      <c r="N98" s="81"/>
      <c r="O98" s="81"/>
      <c r="P98" s="81"/>
    </row>
    <row r="99" spans="1:16" ht="24">
      <c r="A99" s="42" t="s">
        <v>65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1"/>
      <c r="M99" s="81"/>
      <c r="N99" s="81"/>
      <c r="O99" s="81"/>
      <c r="P99" s="81"/>
    </row>
    <row r="100" spans="1:16" ht="24">
      <c r="A100" s="42" t="s">
        <v>66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1"/>
      <c r="M100" s="81"/>
      <c r="N100" s="81"/>
      <c r="O100" s="81"/>
      <c r="P100" s="81"/>
    </row>
    <row r="101" spans="1:16" ht="24">
      <c r="A101" s="42" t="s">
        <v>67</v>
      </c>
      <c r="B101" s="83"/>
      <c r="C101" s="83"/>
      <c r="D101" s="83"/>
      <c r="E101" s="83"/>
      <c r="F101" s="42"/>
      <c r="G101" s="83"/>
      <c r="H101" s="83"/>
      <c r="I101" s="83"/>
      <c r="J101" s="42"/>
      <c r="K101" s="42"/>
      <c r="L101" s="100"/>
      <c r="M101" s="100"/>
      <c r="N101" s="100"/>
      <c r="O101" s="81"/>
      <c r="P101" s="100"/>
    </row>
    <row r="102" spans="1:16" ht="24">
      <c r="A102" s="84" t="s">
        <v>23</v>
      </c>
      <c r="B102" s="85">
        <f>SUM(B89:B101)</f>
        <v>2</v>
      </c>
      <c r="C102" s="85">
        <f>SUM(C89:C101)</f>
        <v>17</v>
      </c>
      <c r="D102" s="85"/>
      <c r="E102" s="85"/>
      <c r="F102" s="86">
        <f>C102+D102+E102</f>
        <v>17</v>
      </c>
      <c r="G102" s="85"/>
      <c r="H102" s="85"/>
      <c r="I102" s="85"/>
      <c r="J102" s="86">
        <f>G102-H102-I102</f>
        <v>0</v>
      </c>
      <c r="K102" s="86">
        <f>F102+J102</f>
        <v>17</v>
      </c>
      <c r="L102" s="85"/>
      <c r="M102" s="85"/>
      <c r="N102" s="85"/>
      <c r="O102" s="89">
        <v>0</v>
      </c>
      <c r="P102" s="85"/>
    </row>
    <row r="103" spans="1:16" ht="17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</row>
    <row r="104" spans="1:16" ht="24">
      <c r="A104" s="208" t="s">
        <v>12</v>
      </c>
      <c r="B104" s="209" t="s">
        <v>20</v>
      </c>
      <c r="C104" s="210" t="s">
        <v>40</v>
      </c>
      <c r="D104" s="211"/>
      <c r="E104" s="211"/>
      <c r="F104" s="212"/>
      <c r="G104" s="210" t="s">
        <v>41</v>
      </c>
      <c r="H104" s="211"/>
      <c r="I104" s="211"/>
      <c r="J104" s="212"/>
      <c r="K104" s="213" t="s">
        <v>42</v>
      </c>
      <c r="L104" s="213" t="s">
        <v>43</v>
      </c>
      <c r="M104" s="213" t="s">
        <v>44</v>
      </c>
      <c r="N104" s="213" t="s">
        <v>45</v>
      </c>
      <c r="O104" s="213" t="s">
        <v>46</v>
      </c>
      <c r="P104" s="205" t="s">
        <v>21</v>
      </c>
    </row>
    <row r="105" spans="1:16">
      <c r="A105" s="208"/>
      <c r="B105" s="209"/>
      <c r="C105" s="205" t="s">
        <v>47</v>
      </c>
      <c r="D105" s="205" t="s">
        <v>48</v>
      </c>
      <c r="E105" s="205" t="s">
        <v>49</v>
      </c>
      <c r="F105" s="205" t="s">
        <v>50</v>
      </c>
      <c r="G105" s="205" t="s">
        <v>51</v>
      </c>
      <c r="H105" s="205" t="s">
        <v>52</v>
      </c>
      <c r="I105" s="205" t="s">
        <v>49</v>
      </c>
      <c r="J105" s="205" t="s">
        <v>53</v>
      </c>
      <c r="K105" s="214"/>
      <c r="L105" s="214"/>
      <c r="M105" s="214"/>
      <c r="N105" s="214"/>
      <c r="O105" s="214"/>
      <c r="P105" s="206"/>
    </row>
    <row r="106" spans="1:16">
      <c r="A106" s="208"/>
      <c r="B106" s="209"/>
      <c r="C106" s="206"/>
      <c r="D106" s="206"/>
      <c r="E106" s="206"/>
      <c r="F106" s="206"/>
      <c r="G106" s="206"/>
      <c r="H106" s="206"/>
      <c r="I106" s="206"/>
      <c r="J106" s="206"/>
      <c r="K106" s="214"/>
      <c r="L106" s="214"/>
      <c r="M106" s="214"/>
      <c r="N106" s="214"/>
      <c r="O106" s="214"/>
      <c r="P106" s="206"/>
    </row>
    <row r="107" spans="1:16">
      <c r="A107" s="208"/>
      <c r="B107" s="209"/>
      <c r="C107" s="207"/>
      <c r="D107" s="207"/>
      <c r="E107" s="207"/>
      <c r="F107" s="207"/>
      <c r="G107" s="207"/>
      <c r="H107" s="207"/>
      <c r="I107" s="207"/>
      <c r="J107" s="207"/>
      <c r="K107" s="215"/>
      <c r="L107" s="215"/>
      <c r="M107" s="215"/>
      <c r="N107" s="215"/>
      <c r="O107" s="215"/>
      <c r="P107" s="207"/>
    </row>
    <row r="108" spans="1:16" ht="24">
      <c r="A108" s="42" t="s">
        <v>54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1"/>
      <c r="M108" s="81"/>
      <c r="N108" s="81"/>
      <c r="O108" s="81"/>
      <c r="P108" s="81"/>
    </row>
    <row r="109" spans="1:16" ht="24">
      <c r="A109" s="42" t="s">
        <v>55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81"/>
      <c r="M109" s="81"/>
      <c r="N109" s="81"/>
      <c r="O109" s="81"/>
      <c r="P109" s="81"/>
    </row>
    <row r="110" spans="1:16" ht="24">
      <c r="A110" s="42" t="s">
        <v>56</v>
      </c>
      <c r="B110" s="42">
        <v>2</v>
      </c>
      <c r="C110" s="42">
        <v>0</v>
      </c>
      <c r="D110" s="42"/>
      <c r="E110" s="42"/>
      <c r="F110" s="42">
        <f>C110+D110+E110</f>
        <v>0</v>
      </c>
      <c r="G110" s="42">
        <v>10</v>
      </c>
      <c r="H110" s="42">
        <v>0</v>
      </c>
      <c r="I110" s="42"/>
      <c r="J110" s="42">
        <f>G110-H110-I110</f>
        <v>10</v>
      </c>
      <c r="K110" s="42">
        <f>F110+J110</f>
        <v>10</v>
      </c>
      <c r="L110" s="42">
        <v>0</v>
      </c>
      <c r="M110" s="42"/>
      <c r="N110" s="42">
        <f>L110*O110</f>
        <v>0</v>
      </c>
      <c r="O110" s="42">
        <v>0</v>
      </c>
      <c r="P110" s="42">
        <v>0</v>
      </c>
    </row>
    <row r="111" spans="1:16" ht="24">
      <c r="A111" s="42" t="s">
        <v>57</v>
      </c>
      <c r="B111" s="42">
        <v>0</v>
      </c>
      <c r="C111" s="42"/>
      <c r="D111" s="42"/>
      <c r="E111" s="42"/>
      <c r="F111" s="42">
        <f t="shared" ref="F111:F122" si="14">C111+D111+E111</f>
        <v>0</v>
      </c>
      <c r="G111" s="42">
        <v>0</v>
      </c>
      <c r="H111" s="42">
        <v>0</v>
      </c>
      <c r="I111" s="42"/>
      <c r="J111" s="42">
        <f t="shared" ref="J111:J122" si="15">G111-H111-I111</f>
        <v>0</v>
      </c>
      <c r="K111" s="42">
        <f t="shared" ref="K111:K122" si="16">F111+J111</f>
        <v>0</v>
      </c>
      <c r="L111" s="42">
        <v>0</v>
      </c>
      <c r="M111" s="42"/>
      <c r="N111" s="42">
        <f t="shared" ref="N111:N121" si="17">L111*O111</f>
        <v>0</v>
      </c>
      <c r="O111" s="42">
        <v>0</v>
      </c>
      <c r="P111" s="42">
        <v>0</v>
      </c>
    </row>
    <row r="112" spans="1:16" ht="24">
      <c r="A112" s="42" t="s">
        <v>58</v>
      </c>
      <c r="B112" s="42">
        <v>3</v>
      </c>
      <c r="C112" s="42"/>
      <c r="D112" s="42"/>
      <c r="E112" s="42"/>
      <c r="F112" s="42">
        <f t="shared" si="14"/>
        <v>0</v>
      </c>
      <c r="G112" s="42">
        <v>10</v>
      </c>
      <c r="H112" s="42"/>
      <c r="I112" s="42"/>
      <c r="J112" s="42">
        <f t="shared" si="15"/>
        <v>10</v>
      </c>
      <c r="K112" s="42">
        <f t="shared" si="16"/>
        <v>10</v>
      </c>
      <c r="L112" s="42">
        <v>0</v>
      </c>
      <c r="M112" s="42"/>
      <c r="N112" s="42">
        <f t="shared" si="17"/>
        <v>0</v>
      </c>
      <c r="O112" s="42">
        <v>0</v>
      </c>
      <c r="P112" s="42">
        <v>0</v>
      </c>
    </row>
    <row r="113" spans="1:16" ht="24">
      <c r="A113" s="42" t="s">
        <v>59</v>
      </c>
      <c r="B113" s="42">
        <v>2</v>
      </c>
      <c r="C113" s="42"/>
      <c r="D113" s="42"/>
      <c r="E113" s="42"/>
      <c r="F113" s="42">
        <f t="shared" si="14"/>
        <v>0</v>
      </c>
      <c r="G113" s="42">
        <v>14</v>
      </c>
      <c r="H113" s="42"/>
      <c r="I113" s="42"/>
      <c r="J113" s="42">
        <f t="shared" si="15"/>
        <v>14</v>
      </c>
      <c r="K113" s="42">
        <f t="shared" si="16"/>
        <v>14</v>
      </c>
      <c r="L113" s="42">
        <v>0</v>
      </c>
      <c r="M113" s="42"/>
      <c r="N113" s="42">
        <f t="shared" si="17"/>
        <v>0</v>
      </c>
      <c r="O113" s="42">
        <v>0</v>
      </c>
      <c r="P113" s="42">
        <v>0</v>
      </c>
    </row>
    <row r="114" spans="1:16" ht="24">
      <c r="A114" s="42" t="s">
        <v>60</v>
      </c>
      <c r="B114" s="42">
        <v>1</v>
      </c>
      <c r="C114" s="42">
        <v>0</v>
      </c>
      <c r="D114" s="42">
        <v>0</v>
      </c>
      <c r="E114" s="42"/>
      <c r="F114" s="42">
        <f t="shared" si="14"/>
        <v>0</v>
      </c>
      <c r="G114" s="42">
        <v>7</v>
      </c>
      <c r="H114" s="42"/>
      <c r="I114" s="42"/>
      <c r="J114" s="42">
        <f t="shared" si="15"/>
        <v>7</v>
      </c>
      <c r="K114" s="42">
        <f t="shared" si="16"/>
        <v>7</v>
      </c>
      <c r="L114" s="42">
        <v>0</v>
      </c>
      <c r="M114" s="42" t="s">
        <v>82</v>
      </c>
      <c r="N114" s="45">
        <f t="shared" si="17"/>
        <v>0</v>
      </c>
      <c r="O114" s="42">
        <v>0</v>
      </c>
      <c r="P114" s="64">
        <v>0</v>
      </c>
    </row>
    <row r="115" spans="1:16" ht="24">
      <c r="A115" s="42" t="s">
        <v>61</v>
      </c>
      <c r="B115" s="42">
        <v>6</v>
      </c>
      <c r="C115" s="42"/>
      <c r="D115" s="42"/>
      <c r="E115" s="42"/>
      <c r="F115" s="42">
        <f t="shared" si="14"/>
        <v>0</v>
      </c>
      <c r="G115" s="42">
        <v>36</v>
      </c>
      <c r="H115" s="42"/>
      <c r="I115" s="42"/>
      <c r="J115" s="42">
        <f t="shared" si="15"/>
        <v>36</v>
      </c>
      <c r="K115" s="42">
        <f t="shared" si="16"/>
        <v>36</v>
      </c>
      <c r="L115" s="42">
        <v>0</v>
      </c>
      <c r="M115" s="42" t="s">
        <v>82</v>
      </c>
      <c r="N115" s="45">
        <f t="shared" si="17"/>
        <v>0</v>
      </c>
      <c r="O115" s="42">
        <v>0</v>
      </c>
      <c r="P115" s="64">
        <v>0</v>
      </c>
    </row>
    <row r="116" spans="1:16" ht="24">
      <c r="A116" s="42" t="s">
        <v>62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5">
        <f t="shared" si="17"/>
        <v>0</v>
      </c>
      <c r="O116" s="42"/>
      <c r="P116" s="64"/>
    </row>
    <row r="117" spans="1:16" ht="24">
      <c r="A117" s="42" t="s">
        <v>63</v>
      </c>
      <c r="B117" s="42">
        <v>5</v>
      </c>
      <c r="C117" s="42">
        <v>7</v>
      </c>
      <c r="D117" s="42">
        <v>0</v>
      </c>
      <c r="E117" s="42"/>
      <c r="F117" s="42">
        <f t="shared" si="14"/>
        <v>7</v>
      </c>
      <c r="G117" s="42">
        <v>10</v>
      </c>
      <c r="H117" s="42"/>
      <c r="I117" s="42"/>
      <c r="J117" s="42">
        <f t="shared" si="15"/>
        <v>10</v>
      </c>
      <c r="K117" s="42">
        <f t="shared" si="16"/>
        <v>17</v>
      </c>
      <c r="L117" s="42">
        <v>0</v>
      </c>
      <c r="M117" s="42" t="s">
        <v>82</v>
      </c>
      <c r="N117" s="45">
        <f t="shared" si="17"/>
        <v>0</v>
      </c>
      <c r="O117" s="42">
        <v>0</v>
      </c>
      <c r="P117" s="64">
        <v>0</v>
      </c>
    </row>
    <row r="118" spans="1:16" ht="24">
      <c r="A118" s="42" t="s">
        <v>64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5">
        <f t="shared" si="17"/>
        <v>0</v>
      </c>
      <c r="O118" s="42"/>
      <c r="P118" s="42"/>
    </row>
    <row r="119" spans="1:16" ht="24">
      <c r="A119" s="42" t="s">
        <v>65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5">
        <f t="shared" si="17"/>
        <v>0</v>
      </c>
      <c r="O119" s="42"/>
      <c r="P119" s="42"/>
    </row>
    <row r="120" spans="1:16" ht="24">
      <c r="A120" s="42" t="s">
        <v>66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5">
        <f t="shared" si="17"/>
        <v>0</v>
      </c>
      <c r="O120" s="42"/>
      <c r="P120" s="42"/>
    </row>
    <row r="121" spans="1:16" ht="24">
      <c r="A121" s="42" t="s">
        <v>67</v>
      </c>
      <c r="B121" s="83"/>
      <c r="C121" s="83"/>
      <c r="D121" s="83"/>
      <c r="E121" s="83"/>
      <c r="F121" s="42"/>
      <c r="G121" s="83"/>
      <c r="H121" s="83"/>
      <c r="I121" s="83"/>
      <c r="J121" s="42"/>
      <c r="K121" s="42"/>
      <c r="L121" s="83"/>
      <c r="M121" s="42"/>
      <c r="N121" s="45">
        <f t="shared" si="17"/>
        <v>0</v>
      </c>
      <c r="O121" s="42"/>
      <c r="P121" s="83"/>
    </row>
    <row r="122" spans="1:16" ht="24">
      <c r="A122" s="84" t="s">
        <v>23</v>
      </c>
      <c r="B122" s="85">
        <f>SUM(B110:B121)</f>
        <v>19</v>
      </c>
      <c r="C122" s="85">
        <f>SUM(C110:C121)</f>
        <v>7</v>
      </c>
      <c r="D122" s="85">
        <f t="shared" ref="D122:E122" si="18">SUM(D110:D121)</f>
        <v>0</v>
      </c>
      <c r="E122" s="85">
        <f t="shared" si="18"/>
        <v>0</v>
      </c>
      <c r="F122" s="86">
        <f t="shared" si="14"/>
        <v>7</v>
      </c>
      <c r="G122" s="85">
        <f>SUM(G110:G121)</f>
        <v>87</v>
      </c>
      <c r="H122" s="85">
        <f t="shared" ref="H122:I122" si="19">SUM(H110:H121)</f>
        <v>0</v>
      </c>
      <c r="I122" s="85">
        <f t="shared" si="19"/>
        <v>0</v>
      </c>
      <c r="J122" s="86">
        <f t="shared" si="15"/>
        <v>87</v>
      </c>
      <c r="K122" s="86">
        <f t="shared" si="16"/>
        <v>94</v>
      </c>
      <c r="L122" s="85">
        <f>SUM(L108:L121)</f>
        <v>0</v>
      </c>
      <c r="M122" s="42" t="s">
        <v>82</v>
      </c>
      <c r="N122" s="120">
        <f>SUM(N108:N121)</f>
        <v>0</v>
      </c>
      <c r="O122" s="86" t="e">
        <f t="shared" ref="O122" si="20">N122/L122</f>
        <v>#DIV/0!</v>
      </c>
      <c r="P122" s="90">
        <f>SUM(P108:P121)/3</f>
        <v>0</v>
      </c>
    </row>
    <row r="123" spans="1:16" ht="24">
      <c r="A123" s="95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</row>
    <row r="124" spans="1:16" ht="24">
      <c r="A124" s="95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8" t="s">
        <v>13</v>
      </c>
      <c r="B127" s="209" t="s">
        <v>20</v>
      </c>
      <c r="C127" s="210" t="s">
        <v>40</v>
      </c>
      <c r="D127" s="211"/>
      <c r="E127" s="211"/>
      <c r="F127" s="212"/>
      <c r="G127" s="210" t="s">
        <v>41</v>
      </c>
      <c r="H127" s="211"/>
      <c r="I127" s="211"/>
      <c r="J127" s="212"/>
      <c r="K127" s="213" t="s">
        <v>42</v>
      </c>
      <c r="L127" s="213" t="s">
        <v>43</v>
      </c>
      <c r="M127" s="213" t="s">
        <v>44</v>
      </c>
      <c r="N127" s="213" t="s">
        <v>45</v>
      </c>
      <c r="O127" s="213" t="s">
        <v>46</v>
      </c>
      <c r="P127" s="205" t="s">
        <v>21</v>
      </c>
    </row>
    <row r="128" spans="1:16">
      <c r="A128" s="208"/>
      <c r="B128" s="209"/>
      <c r="C128" s="205" t="s">
        <v>47</v>
      </c>
      <c r="D128" s="205" t="s">
        <v>48</v>
      </c>
      <c r="E128" s="205" t="s">
        <v>49</v>
      </c>
      <c r="F128" s="205" t="s">
        <v>50</v>
      </c>
      <c r="G128" s="205" t="s">
        <v>51</v>
      </c>
      <c r="H128" s="205" t="s">
        <v>52</v>
      </c>
      <c r="I128" s="205" t="s">
        <v>49</v>
      </c>
      <c r="J128" s="205" t="s">
        <v>53</v>
      </c>
      <c r="K128" s="214"/>
      <c r="L128" s="214"/>
      <c r="M128" s="214"/>
      <c r="N128" s="214"/>
      <c r="O128" s="214"/>
      <c r="P128" s="206"/>
    </row>
    <row r="129" spans="1:16">
      <c r="A129" s="208"/>
      <c r="B129" s="209"/>
      <c r="C129" s="206"/>
      <c r="D129" s="206"/>
      <c r="E129" s="206"/>
      <c r="F129" s="206"/>
      <c r="G129" s="206"/>
      <c r="H129" s="206"/>
      <c r="I129" s="206"/>
      <c r="J129" s="206"/>
      <c r="K129" s="214"/>
      <c r="L129" s="214"/>
      <c r="M129" s="214"/>
      <c r="N129" s="214"/>
      <c r="O129" s="214"/>
      <c r="P129" s="206"/>
    </row>
    <row r="130" spans="1:16">
      <c r="A130" s="208"/>
      <c r="B130" s="209"/>
      <c r="C130" s="207"/>
      <c r="D130" s="207"/>
      <c r="E130" s="207"/>
      <c r="F130" s="207"/>
      <c r="G130" s="207"/>
      <c r="H130" s="207"/>
      <c r="I130" s="207"/>
      <c r="J130" s="207"/>
      <c r="K130" s="215"/>
      <c r="L130" s="215"/>
      <c r="M130" s="215"/>
      <c r="N130" s="215"/>
      <c r="O130" s="215"/>
      <c r="P130" s="207"/>
    </row>
    <row r="131" spans="1:16" ht="24">
      <c r="A131" s="42" t="s">
        <v>54</v>
      </c>
      <c r="B131" s="42">
        <v>0</v>
      </c>
      <c r="C131" s="42"/>
      <c r="D131" s="42"/>
      <c r="E131" s="42"/>
      <c r="F131" s="42"/>
      <c r="G131" s="42">
        <v>0</v>
      </c>
      <c r="H131" s="42"/>
      <c r="I131" s="42"/>
      <c r="J131" s="42">
        <f>G131-H131-I131</f>
        <v>0</v>
      </c>
      <c r="K131" s="42">
        <f>F131+J131</f>
        <v>0</v>
      </c>
      <c r="L131" s="81">
        <v>0</v>
      </c>
      <c r="M131" s="81"/>
      <c r="N131" s="81">
        <f>L131*O131</f>
        <v>0</v>
      </c>
      <c r="O131" s="81">
        <v>0</v>
      </c>
      <c r="P131" s="81">
        <v>0</v>
      </c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1"/>
      <c r="M132" s="81"/>
      <c r="N132" s="81">
        <f t="shared" ref="N132:N144" si="21">L132*O132</f>
        <v>0</v>
      </c>
      <c r="O132" s="81"/>
      <c r="P132" s="81"/>
    </row>
    <row r="133" spans="1:16" ht="24">
      <c r="A133" s="42" t="s">
        <v>56</v>
      </c>
      <c r="B133" s="42">
        <v>0</v>
      </c>
      <c r="C133" s="42"/>
      <c r="D133" s="42"/>
      <c r="E133" s="42"/>
      <c r="F133" s="42">
        <f>C133+D133+E133</f>
        <v>0</v>
      </c>
      <c r="G133" s="42">
        <v>0</v>
      </c>
      <c r="H133" s="42">
        <v>0</v>
      </c>
      <c r="I133" s="42"/>
      <c r="J133" s="42">
        <f>G133-H133-I133</f>
        <v>0</v>
      </c>
      <c r="K133" s="42">
        <f>F133+J133</f>
        <v>0</v>
      </c>
      <c r="L133" s="81">
        <v>0</v>
      </c>
      <c r="M133" s="81"/>
      <c r="N133" s="81">
        <f t="shared" si="21"/>
        <v>0</v>
      </c>
      <c r="O133" s="81">
        <v>0</v>
      </c>
      <c r="P133" s="81">
        <v>0</v>
      </c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1"/>
      <c r="M134" s="81"/>
      <c r="N134" s="81">
        <f t="shared" si="21"/>
        <v>0</v>
      </c>
      <c r="O134" s="81"/>
      <c r="P134" s="81"/>
    </row>
    <row r="135" spans="1:16" ht="24">
      <c r="A135" s="42" t="s">
        <v>58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1"/>
      <c r="M135" s="81"/>
      <c r="N135" s="81">
        <f t="shared" si="21"/>
        <v>0</v>
      </c>
      <c r="O135" s="81"/>
      <c r="P135" s="81"/>
    </row>
    <row r="136" spans="1:16" ht="24">
      <c r="A136" s="42" t="s">
        <v>59</v>
      </c>
      <c r="B136" s="42">
        <v>0</v>
      </c>
      <c r="C136" s="42"/>
      <c r="D136" s="42"/>
      <c r="E136" s="42"/>
      <c r="F136" s="42">
        <f t="shared" ref="F136:F145" si="22">C136+D136+E136</f>
        <v>0</v>
      </c>
      <c r="G136" s="42">
        <v>0</v>
      </c>
      <c r="H136" s="42">
        <v>0</v>
      </c>
      <c r="I136" s="42"/>
      <c r="J136" s="42">
        <f>G136-H136-I136</f>
        <v>0</v>
      </c>
      <c r="K136" s="42">
        <f t="shared" ref="K136:K145" si="23">F136+J136</f>
        <v>0</v>
      </c>
      <c r="L136" s="81">
        <v>0</v>
      </c>
      <c r="M136" s="81"/>
      <c r="N136" s="81">
        <f t="shared" si="21"/>
        <v>0</v>
      </c>
      <c r="O136" s="81">
        <v>0</v>
      </c>
      <c r="P136" s="81">
        <v>0</v>
      </c>
    </row>
    <row r="137" spans="1:16" ht="24">
      <c r="A137" s="42" t="s">
        <v>60</v>
      </c>
      <c r="B137" s="42">
        <v>0</v>
      </c>
      <c r="C137" s="42"/>
      <c r="D137" s="42"/>
      <c r="E137" s="42"/>
      <c r="F137" s="42">
        <f t="shared" si="22"/>
        <v>0</v>
      </c>
      <c r="G137" s="42">
        <v>0</v>
      </c>
      <c r="H137" s="42">
        <v>0</v>
      </c>
      <c r="I137" s="42"/>
      <c r="J137" s="42">
        <f>G137-H137-I137</f>
        <v>0</v>
      </c>
      <c r="K137" s="42">
        <f t="shared" si="23"/>
        <v>0</v>
      </c>
      <c r="L137" s="81">
        <v>0</v>
      </c>
      <c r="M137" s="81"/>
      <c r="N137" s="81">
        <f t="shared" si="21"/>
        <v>0</v>
      </c>
      <c r="O137" s="81">
        <v>0</v>
      </c>
      <c r="P137" s="81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1"/>
      <c r="M138" s="81"/>
      <c r="N138" s="81">
        <f t="shared" si="21"/>
        <v>0</v>
      </c>
      <c r="O138" s="81"/>
      <c r="P138" s="81"/>
    </row>
    <row r="139" spans="1:16" ht="24">
      <c r="A139" s="42" t="s">
        <v>62</v>
      </c>
      <c r="B139" s="42">
        <v>0</v>
      </c>
      <c r="C139" s="42"/>
      <c r="D139" s="42"/>
      <c r="E139" s="42"/>
      <c r="F139" s="42">
        <f t="shared" si="22"/>
        <v>0</v>
      </c>
      <c r="G139" s="42">
        <v>0</v>
      </c>
      <c r="H139" s="42">
        <v>0</v>
      </c>
      <c r="I139" s="42"/>
      <c r="J139" s="42">
        <f>G139-H139-I139</f>
        <v>0</v>
      </c>
      <c r="K139" s="42">
        <f t="shared" si="23"/>
        <v>0</v>
      </c>
      <c r="L139" s="81">
        <v>0</v>
      </c>
      <c r="M139" s="81"/>
      <c r="N139" s="81">
        <f t="shared" si="21"/>
        <v>0</v>
      </c>
      <c r="O139" s="81">
        <v>0</v>
      </c>
      <c r="P139" s="81">
        <v>0</v>
      </c>
    </row>
    <row r="140" spans="1:16" ht="24">
      <c r="A140" s="42" t="s">
        <v>63</v>
      </c>
      <c r="B140" s="42">
        <v>2</v>
      </c>
      <c r="C140" s="42"/>
      <c r="D140" s="42"/>
      <c r="E140" s="42"/>
      <c r="F140" s="42">
        <f t="shared" si="22"/>
        <v>0</v>
      </c>
      <c r="G140" s="42">
        <v>45</v>
      </c>
      <c r="H140" s="42"/>
      <c r="I140" s="42"/>
      <c r="J140" s="42">
        <f>G140-H140-I140</f>
        <v>45</v>
      </c>
      <c r="K140" s="42">
        <f t="shared" si="23"/>
        <v>45</v>
      </c>
      <c r="L140" s="81">
        <v>0</v>
      </c>
      <c r="M140" s="81"/>
      <c r="N140" s="81">
        <f t="shared" si="21"/>
        <v>0</v>
      </c>
      <c r="O140" s="81">
        <v>0</v>
      </c>
      <c r="P140" s="81">
        <v>0</v>
      </c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1"/>
      <c r="M141" s="81"/>
      <c r="N141" s="81">
        <f t="shared" si="21"/>
        <v>0</v>
      </c>
      <c r="O141" s="81"/>
      <c r="P141" s="81"/>
    </row>
    <row r="142" spans="1:16" ht="24">
      <c r="A142" s="42" t="s">
        <v>65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1"/>
      <c r="M142" s="81"/>
      <c r="N142" s="81">
        <f t="shared" si="21"/>
        <v>0</v>
      </c>
      <c r="O142" s="81"/>
      <c r="P142" s="81"/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1"/>
      <c r="M143" s="81"/>
      <c r="N143" s="81">
        <f t="shared" si="21"/>
        <v>0</v>
      </c>
      <c r="O143" s="81"/>
      <c r="P143" s="81"/>
    </row>
    <row r="144" spans="1:16" ht="24">
      <c r="A144" s="42" t="s">
        <v>67</v>
      </c>
      <c r="B144" s="83"/>
      <c r="C144" s="83"/>
      <c r="D144" s="83"/>
      <c r="E144" s="83"/>
      <c r="F144" s="42"/>
      <c r="G144" s="83"/>
      <c r="H144" s="83"/>
      <c r="I144" s="83"/>
      <c r="J144" s="42"/>
      <c r="K144" s="42"/>
      <c r="L144" s="100"/>
      <c r="M144" s="100"/>
      <c r="N144" s="81">
        <f t="shared" si="21"/>
        <v>0</v>
      </c>
      <c r="O144" s="81"/>
      <c r="P144" s="100"/>
    </row>
    <row r="145" spans="1:16" ht="24">
      <c r="A145" s="84" t="s">
        <v>23</v>
      </c>
      <c r="B145" s="85">
        <f>SUM(B133:B144)</f>
        <v>2</v>
      </c>
      <c r="C145" s="85">
        <f>SUM(C133:C144)</f>
        <v>0</v>
      </c>
      <c r="D145" s="85"/>
      <c r="E145" s="85"/>
      <c r="F145" s="86">
        <f t="shared" si="22"/>
        <v>0</v>
      </c>
      <c r="G145" s="85">
        <f>SUM(G133:G144)</f>
        <v>45</v>
      </c>
      <c r="H145" s="85">
        <f t="shared" ref="H145:J145" si="24">SUM(H133:H144)</f>
        <v>0</v>
      </c>
      <c r="I145" s="85">
        <f t="shared" si="24"/>
        <v>0</v>
      </c>
      <c r="J145" s="85">
        <f t="shared" si="24"/>
        <v>45</v>
      </c>
      <c r="K145" s="86">
        <f t="shared" si="23"/>
        <v>45</v>
      </c>
      <c r="L145" s="85">
        <f>SUM(L131:L144)</f>
        <v>0</v>
      </c>
      <c r="M145" s="85"/>
      <c r="N145" s="85">
        <f>SUM(N131:N144)</f>
        <v>0</v>
      </c>
      <c r="O145" s="89" t="e">
        <f>N145/L145</f>
        <v>#DIV/0!</v>
      </c>
      <c r="P145" s="85">
        <f>SUM(P131:P144)/5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8" t="s">
        <v>14</v>
      </c>
      <c r="B147" s="209" t="s">
        <v>20</v>
      </c>
      <c r="C147" s="210" t="s">
        <v>40</v>
      </c>
      <c r="D147" s="211"/>
      <c r="E147" s="211"/>
      <c r="F147" s="212"/>
      <c r="G147" s="210" t="s">
        <v>41</v>
      </c>
      <c r="H147" s="211"/>
      <c r="I147" s="211"/>
      <c r="J147" s="212"/>
      <c r="K147" s="213" t="s">
        <v>42</v>
      </c>
      <c r="L147" s="213" t="s">
        <v>43</v>
      </c>
      <c r="M147" s="213" t="s">
        <v>44</v>
      </c>
      <c r="N147" s="213" t="s">
        <v>45</v>
      </c>
      <c r="O147" s="213" t="s">
        <v>46</v>
      </c>
      <c r="P147" s="205" t="s">
        <v>21</v>
      </c>
    </row>
    <row r="148" spans="1:16">
      <c r="A148" s="208"/>
      <c r="B148" s="209"/>
      <c r="C148" s="205" t="s">
        <v>47</v>
      </c>
      <c r="D148" s="205" t="s">
        <v>48</v>
      </c>
      <c r="E148" s="205" t="s">
        <v>49</v>
      </c>
      <c r="F148" s="205" t="s">
        <v>50</v>
      </c>
      <c r="G148" s="205" t="s">
        <v>51</v>
      </c>
      <c r="H148" s="205" t="s">
        <v>52</v>
      </c>
      <c r="I148" s="205" t="s">
        <v>49</v>
      </c>
      <c r="J148" s="205" t="s">
        <v>53</v>
      </c>
      <c r="K148" s="214"/>
      <c r="L148" s="214"/>
      <c r="M148" s="214"/>
      <c r="N148" s="214"/>
      <c r="O148" s="214"/>
      <c r="P148" s="206"/>
    </row>
    <row r="149" spans="1:16">
      <c r="A149" s="208"/>
      <c r="B149" s="209"/>
      <c r="C149" s="206"/>
      <c r="D149" s="206"/>
      <c r="E149" s="206"/>
      <c r="F149" s="206"/>
      <c r="G149" s="206"/>
      <c r="H149" s="206"/>
      <c r="I149" s="206"/>
      <c r="J149" s="206"/>
      <c r="K149" s="214"/>
      <c r="L149" s="214"/>
      <c r="M149" s="214"/>
      <c r="N149" s="214"/>
      <c r="O149" s="214"/>
      <c r="P149" s="206"/>
    </row>
    <row r="150" spans="1:16">
      <c r="A150" s="208"/>
      <c r="B150" s="209"/>
      <c r="C150" s="207"/>
      <c r="D150" s="207"/>
      <c r="E150" s="207"/>
      <c r="F150" s="207"/>
      <c r="G150" s="207"/>
      <c r="H150" s="207"/>
      <c r="I150" s="207"/>
      <c r="J150" s="207"/>
      <c r="K150" s="215"/>
      <c r="L150" s="215"/>
      <c r="M150" s="215"/>
      <c r="N150" s="215"/>
      <c r="O150" s="215"/>
      <c r="P150" s="207"/>
    </row>
    <row r="151" spans="1:16" ht="24">
      <c r="A151" s="42" t="s">
        <v>54</v>
      </c>
      <c r="B151" s="42">
        <v>1</v>
      </c>
      <c r="C151" s="42">
        <v>2</v>
      </c>
      <c r="D151" s="42">
        <v>0</v>
      </c>
      <c r="E151" s="42"/>
      <c r="F151" s="42">
        <f>C151+D151-E151</f>
        <v>2</v>
      </c>
      <c r="G151" s="42">
        <v>0</v>
      </c>
      <c r="H151" s="42">
        <v>0</v>
      </c>
      <c r="I151" s="42"/>
      <c r="J151" s="42">
        <f>G151-H151-I151</f>
        <v>0</v>
      </c>
      <c r="K151" s="42">
        <f>F151+J151</f>
        <v>2</v>
      </c>
      <c r="L151" s="42">
        <v>0</v>
      </c>
      <c r="M151" s="42"/>
      <c r="N151" s="42">
        <f>L151*O151</f>
        <v>0</v>
      </c>
      <c r="O151" s="42">
        <v>0</v>
      </c>
      <c r="P151" s="42">
        <v>0</v>
      </c>
    </row>
    <row r="152" spans="1:16" ht="24">
      <c r="A152" s="42" t="s">
        <v>55</v>
      </c>
      <c r="B152" s="42"/>
      <c r="C152" s="42"/>
      <c r="D152" s="42"/>
      <c r="E152" s="42"/>
      <c r="F152" s="42"/>
      <c r="G152" s="42"/>
      <c r="H152" s="42"/>
      <c r="I152" s="42"/>
      <c r="J152" s="42">
        <f t="shared" ref="J152:J165" si="25">G152-H152-I152</f>
        <v>0</v>
      </c>
      <c r="K152" s="42"/>
      <c r="L152" s="42"/>
      <c r="M152" s="42"/>
      <c r="N152" s="42">
        <f t="shared" ref="N152:N164" si="26">L152*O152</f>
        <v>0</v>
      </c>
      <c r="O152" s="42"/>
      <c r="P152" s="42"/>
    </row>
    <row r="153" spans="1:16" ht="24">
      <c r="A153" s="42" t="s">
        <v>56</v>
      </c>
      <c r="B153" s="42">
        <v>2</v>
      </c>
      <c r="C153" s="42"/>
      <c r="D153" s="42"/>
      <c r="E153" s="42"/>
      <c r="F153" s="42">
        <f t="shared" ref="F153:F164" si="27">C153+D153-E153</f>
        <v>0</v>
      </c>
      <c r="G153" s="42">
        <v>5</v>
      </c>
      <c r="H153" s="42">
        <v>0</v>
      </c>
      <c r="I153" s="42"/>
      <c r="J153" s="42">
        <f t="shared" si="25"/>
        <v>5</v>
      </c>
      <c r="K153" s="42">
        <f t="shared" ref="K153:K165" si="28">F153+J153</f>
        <v>5</v>
      </c>
      <c r="L153" s="42">
        <v>0</v>
      </c>
      <c r="M153" s="42"/>
      <c r="N153" s="42">
        <f t="shared" si="26"/>
        <v>0</v>
      </c>
      <c r="O153" s="42">
        <v>0</v>
      </c>
      <c r="P153" s="42">
        <v>0</v>
      </c>
    </row>
    <row r="154" spans="1:16" ht="24">
      <c r="A154" s="42" t="s">
        <v>57</v>
      </c>
      <c r="B154" s="42">
        <v>3</v>
      </c>
      <c r="C154" s="42"/>
      <c r="D154" s="42"/>
      <c r="E154" s="42"/>
      <c r="F154" s="42">
        <f t="shared" si="27"/>
        <v>0</v>
      </c>
      <c r="G154" s="42">
        <v>5</v>
      </c>
      <c r="H154" s="42">
        <v>0</v>
      </c>
      <c r="I154" s="42"/>
      <c r="J154" s="42">
        <f t="shared" si="25"/>
        <v>5</v>
      </c>
      <c r="K154" s="42">
        <f t="shared" si="28"/>
        <v>5</v>
      </c>
      <c r="L154" s="42">
        <v>0</v>
      </c>
      <c r="M154" s="42"/>
      <c r="N154" s="45">
        <f t="shared" si="26"/>
        <v>0</v>
      </c>
      <c r="O154" s="42">
        <v>0</v>
      </c>
      <c r="P154" s="42">
        <v>0</v>
      </c>
    </row>
    <row r="155" spans="1:16" ht="24">
      <c r="A155" s="42" t="s">
        <v>58</v>
      </c>
      <c r="B155" s="42"/>
      <c r="C155" s="42"/>
      <c r="D155" s="42"/>
      <c r="E155" s="42"/>
      <c r="F155" s="42"/>
      <c r="G155" s="42"/>
      <c r="H155" s="42"/>
      <c r="I155" s="42"/>
      <c r="J155" s="42">
        <f t="shared" si="25"/>
        <v>0</v>
      </c>
      <c r="K155" s="42"/>
      <c r="L155" s="42"/>
      <c r="M155" s="42"/>
      <c r="N155" s="42">
        <f t="shared" si="26"/>
        <v>0</v>
      </c>
      <c r="O155" s="42"/>
      <c r="P155" s="42"/>
    </row>
    <row r="156" spans="1:16" ht="24">
      <c r="A156" s="42" t="s">
        <v>59</v>
      </c>
      <c r="B156" s="42"/>
      <c r="C156" s="42"/>
      <c r="D156" s="42"/>
      <c r="E156" s="42"/>
      <c r="F156" s="42"/>
      <c r="G156" s="42"/>
      <c r="H156" s="42"/>
      <c r="I156" s="42"/>
      <c r="J156" s="42">
        <f t="shared" si="25"/>
        <v>0</v>
      </c>
      <c r="K156" s="42"/>
      <c r="L156" s="42"/>
      <c r="M156" s="42"/>
      <c r="N156" s="42">
        <f t="shared" si="26"/>
        <v>0</v>
      </c>
      <c r="O156" s="42"/>
      <c r="P156" s="42"/>
    </row>
    <row r="157" spans="1:16" ht="24">
      <c r="A157" s="42" t="s">
        <v>60</v>
      </c>
      <c r="B157" s="42"/>
      <c r="C157" s="42"/>
      <c r="D157" s="42"/>
      <c r="E157" s="42"/>
      <c r="F157" s="42"/>
      <c r="G157" s="42"/>
      <c r="H157" s="42"/>
      <c r="I157" s="42"/>
      <c r="J157" s="42">
        <f t="shared" si="25"/>
        <v>0</v>
      </c>
      <c r="K157" s="42"/>
      <c r="L157" s="42"/>
      <c r="M157" s="42"/>
      <c r="N157" s="42">
        <f t="shared" si="26"/>
        <v>0</v>
      </c>
      <c r="O157" s="42"/>
      <c r="P157" s="42"/>
    </row>
    <row r="158" spans="1:16" ht="24">
      <c r="A158" s="42" t="s">
        <v>61</v>
      </c>
      <c r="B158" s="42"/>
      <c r="C158" s="42"/>
      <c r="D158" s="42"/>
      <c r="E158" s="42"/>
      <c r="F158" s="42"/>
      <c r="G158" s="42"/>
      <c r="H158" s="42"/>
      <c r="I158" s="42"/>
      <c r="J158" s="42">
        <f t="shared" si="25"/>
        <v>0</v>
      </c>
      <c r="K158" s="42"/>
      <c r="L158" s="42"/>
      <c r="M158" s="42"/>
      <c r="N158" s="42">
        <f t="shared" si="26"/>
        <v>0</v>
      </c>
      <c r="O158" s="42"/>
      <c r="P158" s="42"/>
    </row>
    <row r="159" spans="1:16" ht="24">
      <c r="A159" s="42" t="s">
        <v>62</v>
      </c>
      <c r="B159" s="42"/>
      <c r="C159" s="42"/>
      <c r="D159" s="42"/>
      <c r="E159" s="42"/>
      <c r="F159" s="42"/>
      <c r="G159" s="42"/>
      <c r="H159" s="42"/>
      <c r="I159" s="42"/>
      <c r="J159" s="42">
        <f t="shared" si="25"/>
        <v>0</v>
      </c>
      <c r="K159" s="42"/>
      <c r="L159" s="42"/>
      <c r="M159" s="42"/>
      <c r="N159" s="42">
        <f t="shared" si="26"/>
        <v>0</v>
      </c>
      <c r="O159" s="42"/>
      <c r="P159" s="42"/>
    </row>
    <row r="160" spans="1:16" ht="24">
      <c r="A160" s="42" t="s">
        <v>63</v>
      </c>
      <c r="B160" s="42">
        <v>9</v>
      </c>
      <c r="C160" s="42"/>
      <c r="D160" s="42"/>
      <c r="E160" s="42"/>
      <c r="F160" s="42">
        <f t="shared" si="27"/>
        <v>0</v>
      </c>
      <c r="G160" s="42">
        <v>18</v>
      </c>
      <c r="H160" s="42">
        <v>0</v>
      </c>
      <c r="I160" s="42"/>
      <c r="J160" s="42">
        <f t="shared" si="25"/>
        <v>18</v>
      </c>
      <c r="K160" s="42">
        <f t="shared" si="28"/>
        <v>18</v>
      </c>
      <c r="L160" s="42">
        <v>0</v>
      </c>
      <c r="M160" s="42"/>
      <c r="N160" s="45">
        <f t="shared" si="26"/>
        <v>0</v>
      </c>
      <c r="O160" s="42">
        <v>0</v>
      </c>
      <c r="P160" s="42">
        <v>0</v>
      </c>
    </row>
    <row r="161" spans="1:16" ht="24">
      <c r="A161" s="42" t="s">
        <v>64</v>
      </c>
      <c r="B161" s="42">
        <v>5</v>
      </c>
      <c r="C161" s="42"/>
      <c r="D161" s="42"/>
      <c r="E161" s="42"/>
      <c r="F161" s="42">
        <f t="shared" si="27"/>
        <v>0</v>
      </c>
      <c r="G161" s="42">
        <v>24</v>
      </c>
      <c r="H161" s="42">
        <v>0</v>
      </c>
      <c r="I161" s="42"/>
      <c r="J161" s="42">
        <f t="shared" si="25"/>
        <v>24</v>
      </c>
      <c r="K161" s="42">
        <f t="shared" si="28"/>
        <v>24</v>
      </c>
      <c r="L161" s="42">
        <v>0</v>
      </c>
      <c r="M161" s="42"/>
      <c r="N161" s="45">
        <f t="shared" si="26"/>
        <v>0</v>
      </c>
      <c r="O161" s="42">
        <v>0</v>
      </c>
      <c r="P161" s="42">
        <v>0</v>
      </c>
    </row>
    <row r="162" spans="1:16" ht="24">
      <c r="A162" s="42" t="s">
        <v>65</v>
      </c>
      <c r="B162" s="42">
        <v>1</v>
      </c>
      <c r="C162" s="42">
        <v>4</v>
      </c>
      <c r="D162" s="42">
        <v>0</v>
      </c>
      <c r="E162" s="42"/>
      <c r="F162" s="42">
        <f t="shared" si="27"/>
        <v>4</v>
      </c>
      <c r="G162" s="42"/>
      <c r="H162" s="42"/>
      <c r="I162" s="42"/>
      <c r="J162" s="42">
        <f t="shared" si="25"/>
        <v>0</v>
      </c>
      <c r="K162" s="42">
        <f t="shared" si="28"/>
        <v>4</v>
      </c>
      <c r="L162" s="42"/>
      <c r="M162" s="42"/>
      <c r="N162" s="42">
        <f t="shared" si="26"/>
        <v>0</v>
      </c>
      <c r="O162" s="42"/>
      <c r="P162" s="42"/>
    </row>
    <row r="163" spans="1:16" ht="24">
      <c r="A163" s="42" t="s">
        <v>66</v>
      </c>
      <c r="B163" s="42">
        <v>0</v>
      </c>
      <c r="C163" s="42"/>
      <c r="D163" s="42"/>
      <c r="E163" s="42"/>
      <c r="F163" s="42"/>
      <c r="G163" s="42">
        <v>0</v>
      </c>
      <c r="H163" s="42">
        <v>0</v>
      </c>
      <c r="I163" s="42"/>
      <c r="J163" s="42">
        <f t="shared" si="25"/>
        <v>0</v>
      </c>
      <c r="K163" s="42">
        <f t="shared" si="28"/>
        <v>0</v>
      </c>
      <c r="L163" s="42">
        <v>0</v>
      </c>
      <c r="M163" s="42"/>
      <c r="N163" s="42">
        <f t="shared" si="26"/>
        <v>0</v>
      </c>
      <c r="O163" s="42">
        <v>0</v>
      </c>
      <c r="P163" s="42">
        <v>0</v>
      </c>
    </row>
    <row r="164" spans="1:16" ht="24">
      <c r="A164" s="42" t="s">
        <v>67</v>
      </c>
      <c r="B164" s="83">
        <v>4</v>
      </c>
      <c r="C164" s="83"/>
      <c r="D164" s="83"/>
      <c r="E164" s="83"/>
      <c r="F164" s="42">
        <f t="shared" si="27"/>
        <v>0</v>
      </c>
      <c r="G164" s="83">
        <v>30</v>
      </c>
      <c r="H164" s="42">
        <v>0</v>
      </c>
      <c r="I164" s="83"/>
      <c r="J164" s="42">
        <f t="shared" si="25"/>
        <v>30</v>
      </c>
      <c r="K164" s="42">
        <f t="shared" si="28"/>
        <v>30</v>
      </c>
      <c r="L164" s="83">
        <v>0</v>
      </c>
      <c r="M164" s="83"/>
      <c r="N164" s="45">
        <f t="shared" si="26"/>
        <v>0</v>
      </c>
      <c r="O164" s="42">
        <v>0</v>
      </c>
      <c r="P164" s="83">
        <v>0</v>
      </c>
    </row>
    <row r="165" spans="1:16" ht="24">
      <c r="A165" s="84" t="s">
        <v>23</v>
      </c>
      <c r="B165" s="85">
        <f>SUM(B151:B164)</f>
        <v>25</v>
      </c>
      <c r="C165" s="85">
        <f>SUM(C151:C164)</f>
        <v>6</v>
      </c>
      <c r="D165" s="85">
        <f t="shared" ref="D165:F165" si="29">SUM(D151:D164)</f>
        <v>0</v>
      </c>
      <c r="E165" s="85">
        <f t="shared" si="29"/>
        <v>0</v>
      </c>
      <c r="F165" s="85">
        <f t="shared" si="29"/>
        <v>6</v>
      </c>
      <c r="G165" s="85">
        <f>SUM(G151:G164)</f>
        <v>82</v>
      </c>
      <c r="H165" s="115">
        <f>SUM(H151:H164)</f>
        <v>0</v>
      </c>
      <c r="I165" s="115">
        <f>SUM(I151:I164)</f>
        <v>0</v>
      </c>
      <c r="J165" s="115">
        <f t="shared" si="25"/>
        <v>82</v>
      </c>
      <c r="K165" s="86">
        <f t="shared" si="28"/>
        <v>88</v>
      </c>
      <c r="L165" s="85">
        <f>SUM(L151:L164)</f>
        <v>0</v>
      </c>
      <c r="M165" s="85">
        <f t="shared" ref="M165:N165" si="30">SUM(M151:M164)</f>
        <v>0</v>
      </c>
      <c r="N165" s="120">
        <f t="shared" si="30"/>
        <v>0</v>
      </c>
      <c r="O165" s="85" t="e">
        <f>N165/L165</f>
        <v>#DIV/0!</v>
      </c>
      <c r="P165" s="85">
        <f>SUM(P151:P164)/4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</row>
    <row r="167" spans="1:16" ht="24">
      <c r="A167" s="208" t="s">
        <v>15</v>
      </c>
      <c r="B167" s="209" t="s">
        <v>20</v>
      </c>
      <c r="C167" s="210" t="s">
        <v>40</v>
      </c>
      <c r="D167" s="211"/>
      <c r="E167" s="211"/>
      <c r="F167" s="212"/>
      <c r="G167" s="210" t="s">
        <v>41</v>
      </c>
      <c r="H167" s="211"/>
      <c r="I167" s="211"/>
      <c r="J167" s="212"/>
      <c r="K167" s="213" t="s">
        <v>42</v>
      </c>
      <c r="L167" s="213" t="s">
        <v>43</v>
      </c>
      <c r="M167" s="213" t="s">
        <v>44</v>
      </c>
      <c r="N167" s="213" t="s">
        <v>45</v>
      </c>
      <c r="O167" s="213" t="s">
        <v>46</v>
      </c>
      <c r="P167" s="205" t="s">
        <v>21</v>
      </c>
    </row>
    <row r="168" spans="1:16">
      <c r="A168" s="208"/>
      <c r="B168" s="209"/>
      <c r="C168" s="205" t="s">
        <v>47</v>
      </c>
      <c r="D168" s="205" t="s">
        <v>48</v>
      </c>
      <c r="E168" s="205" t="s">
        <v>49</v>
      </c>
      <c r="F168" s="205" t="s">
        <v>50</v>
      </c>
      <c r="G168" s="205" t="s">
        <v>51</v>
      </c>
      <c r="H168" s="205" t="s">
        <v>52</v>
      </c>
      <c r="I168" s="205" t="s">
        <v>49</v>
      </c>
      <c r="J168" s="205" t="s">
        <v>53</v>
      </c>
      <c r="K168" s="214"/>
      <c r="L168" s="214"/>
      <c r="M168" s="214"/>
      <c r="N168" s="214"/>
      <c r="O168" s="214"/>
      <c r="P168" s="206"/>
    </row>
    <row r="169" spans="1:16">
      <c r="A169" s="208"/>
      <c r="B169" s="209"/>
      <c r="C169" s="206"/>
      <c r="D169" s="206"/>
      <c r="E169" s="206"/>
      <c r="F169" s="206"/>
      <c r="G169" s="206"/>
      <c r="H169" s="206"/>
      <c r="I169" s="206"/>
      <c r="J169" s="206"/>
      <c r="K169" s="214"/>
      <c r="L169" s="214"/>
      <c r="M169" s="214"/>
      <c r="N169" s="214"/>
      <c r="O169" s="214"/>
      <c r="P169" s="206"/>
    </row>
    <row r="170" spans="1:16">
      <c r="A170" s="208"/>
      <c r="B170" s="209"/>
      <c r="C170" s="207"/>
      <c r="D170" s="207"/>
      <c r="E170" s="207"/>
      <c r="F170" s="207"/>
      <c r="G170" s="207"/>
      <c r="H170" s="207"/>
      <c r="I170" s="207"/>
      <c r="J170" s="207"/>
      <c r="K170" s="215"/>
      <c r="L170" s="215"/>
      <c r="M170" s="215"/>
      <c r="N170" s="215"/>
      <c r="O170" s="215"/>
      <c r="P170" s="207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81"/>
      <c r="M171" s="81"/>
      <c r="N171" s="81"/>
      <c r="O171" s="81"/>
      <c r="P171" s="81"/>
    </row>
    <row r="172" spans="1:16" ht="24">
      <c r="A172" s="42" t="s">
        <v>55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81"/>
      <c r="M172" s="81"/>
      <c r="N172" s="81"/>
      <c r="O172" s="81"/>
      <c r="P172" s="81"/>
    </row>
    <row r="173" spans="1:16" ht="24">
      <c r="A173" s="42" t="s">
        <v>56</v>
      </c>
      <c r="B173" s="42">
        <v>3</v>
      </c>
      <c r="C173" s="42">
        <v>20</v>
      </c>
      <c r="D173" s="42"/>
      <c r="E173" s="42"/>
      <c r="F173" s="42">
        <f>C173+D173+E173</f>
        <v>20</v>
      </c>
      <c r="G173" s="42">
        <v>10</v>
      </c>
      <c r="H173" s="42"/>
      <c r="I173" s="42"/>
      <c r="J173" s="42">
        <f>G173-H173-I173</f>
        <v>10</v>
      </c>
      <c r="K173" s="42">
        <f>F173+J173</f>
        <v>30</v>
      </c>
      <c r="L173" s="81"/>
      <c r="M173" s="81" t="s">
        <v>82</v>
      </c>
      <c r="N173" s="82">
        <f>L173*O173</f>
        <v>0</v>
      </c>
      <c r="O173" s="82"/>
      <c r="P173" s="82"/>
    </row>
    <row r="174" spans="1:16" ht="24">
      <c r="A174" s="42" t="s">
        <v>57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1"/>
      <c r="M174" s="81"/>
      <c r="N174" s="82"/>
      <c r="O174" s="82"/>
      <c r="P174" s="82"/>
    </row>
    <row r="175" spans="1:16" ht="24">
      <c r="A175" s="42" t="s">
        <v>58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81"/>
      <c r="M175" s="81"/>
      <c r="N175" s="82"/>
      <c r="O175" s="82"/>
      <c r="P175" s="82"/>
    </row>
    <row r="176" spans="1:16" ht="24">
      <c r="A176" s="42" t="s">
        <v>59</v>
      </c>
      <c r="B176" s="42">
        <v>9</v>
      </c>
      <c r="C176" s="42">
        <v>29</v>
      </c>
      <c r="D176" s="42"/>
      <c r="E176" s="42"/>
      <c r="F176" s="42">
        <f t="shared" ref="F176:F185" si="31">C176+D176+E176</f>
        <v>29</v>
      </c>
      <c r="G176" s="42">
        <v>12</v>
      </c>
      <c r="H176" s="42"/>
      <c r="I176" s="42"/>
      <c r="J176" s="42">
        <f t="shared" ref="J176:J185" si="32">G176-H176-I176</f>
        <v>12</v>
      </c>
      <c r="K176" s="42">
        <f t="shared" ref="K176:K185" si="33">F176+J176</f>
        <v>41</v>
      </c>
      <c r="L176" s="81"/>
      <c r="M176" s="81" t="s">
        <v>82</v>
      </c>
      <c r="N176" s="82">
        <f t="shared" ref="N176:N183" si="34">L176*O176</f>
        <v>0</v>
      </c>
      <c r="O176" s="82"/>
      <c r="P176" s="82"/>
    </row>
    <row r="177" spans="1:16" ht="24">
      <c r="A177" s="42" t="s">
        <v>60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1"/>
      <c r="M177" s="81"/>
      <c r="N177" s="82"/>
      <c r="O177" s="82"/>
      <c r="P177" s="82"/>
    </row>
    <row r="178" spans="1:16" ht="24">
      <c r="A178" s="42" t="s">
        <v>61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1"/>
      <c r="M178" s="81"/>
      <c r="N178" s="82"/>
      <c r="O178" s="82"/>
      <c r="P178" s="82"/>
    </row>
    <row r="179" spans="1:16" ht="24">
      <c r="A179" s="42" t="s">
        <v>62</v>
      </c>
      <c r="B179" s="42">
        <v>5</v>
      </c>
      <c r="C179" s="42"/>
      <c r="D179" s="42"/>
      <c r="E179" s="42"/>
      <c r="F179" s="42">
        <f t="shared" si="31"/>
        <v>0</v>
      </c>
      <c r="G179" s="42">
        <v>9</v>
      </c>
      <c r="H179" s="42"/>
      <c r="I179" s="42"/>
      <c r="J179" s="42">
        <f t="shared" si="32"/>
        <v>9</v>
      </c>
      <c r="K179" s="42">
        <f t="shared" si="33"/>
        <v>9</v>
      </c>
      <c r="L179" s="81"/>
      <c r="M179" s="81" t="s">
        <v>82</v>
      </c>
      <c r="N179" s="82">
        <f t="shared" si="34"/>
        <v>0</v>
      </c>
      <c r="O179" s="82"/>
      <c r="P179" s="82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1"/>
      <c r="M180" s="81"/>
      <c r="N180" s="82"/>
      <c r="O180" s="82"/>
      <c r="P180" s="82"/>
    </row>
    <row r="181" spans="1:16" ht="24">
      <c r="A181" s="42" t="s">
        <v>64</v>
      </c>
      <c r="B181" s="42">
        <v>7</v>
      </c>
      <c r="C181" s="42">
        <v>6</v>
      </c>
      <c r="D181" s="42"/>
      <c r="E181" s="42"/>
      <c r="F181" s="42">
        <f t="shared" si="31"/>
        <v>6</v>
      </c>
      <c r="G181" s="42">
        <v>30</v>
      </c>
      <c r="H181" s="42"/>
      <c r="I181" s="42"/>
      <c r="J181" s="42">
        <f t="shared" si="32"/>
        <v>30</v>
      </c>
      <c r="K181" s="42">
        <f t="shared" si="33"/>
        <v>36</v>
      </c>
      <c r="L181" s="81">
        <v>0</v>
      </c>
      <c r="M181" s="81" t="s">
        <v>82</v>
      </c>
      <c r="N181" s="82">
        <f t="shared" si="34"/>
        <v>0</v>
      </c>
      <c r="O181" s="82"/>
      <c r="P181" s="82">
        <v>0</v>
      </c>
    </row>
    <row r="182" spans="1:16" ht="24">
      <c r="A182" s="42" t="s">
        <v>65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1"/>
      <c r="M182" s="81"/>
      <c r="N182" s="82"/>
      <c r="O182" s="82"/>
      <c r="P182" s="82"/>
    </row>
    <row r="183" spans="1:16" ht="24">
      <c r="A183" s="42" t="s">
        <v>66</v>
      </c>
      <c r="B183" s="42">
        <v>9</v>
      </c>
      <c r="C183" s="42">
        <v>0</v>
      </c>
      <c r="D183" s="42"/>
      <c r="E183" s="42"/>
      <c r="F183" s="42">
        <f t="shared" si="31"/>
        <v>0</v>
      </c>
      <c r="G183" s="42">
        <v>9</v>
      </c>
      <c r="H183" s="42"/>
      <c r="I183" s="42"/>
      <c r="J183" s="42">
        <f t="shared" si="32"/>
        <v>9</v>
      </c>
      <c r="K183" s="42">
        <f t="shared" si="33"/>
        <v>9</v>
      </c>
      <c r="L183" s="81"/>
      <c r="M183" s="81" t="s">
        <v>82</v>
      </c>
      <c r="N183" s="82">
        <f t="shared" si="34"/>
        <v>0</v>
      </c>
      <c r="O183" s="82"/>
      <c r="P183" s="82"/>
    </row>
    <row r="184" spans="1:16" ht="24">
      <c r="A184" s="42" t="s">
        <v>67</v>
      </c>
      <c r="B184" s="83"/>
      <c r="C184" s="83"/>
      <c r="D184" s="83"/>
      <c r="E184" s="83"/>
      <c r="F184" s="42"/>
      <c r="G184" s="83"/>
      <c r="H184" s="83"/>
      <c r="I184" s="83"/>
      <c r="J184" s="42"/>
      <c r="K184" s="42"/>
      <c r="L184" s="100"/>
      <c r="M184" s="100"/>
      <c r="N184" s="82"/>
      <c r="O184" s="82"/>
      <c r="P184" s="113"/>
    </row>
    <row r="185" spans="1:16" ht="24">
      <c r="A185" s="84" t="s">
        <v>23</v>
      </c>
      <c r="B185" s="85">
        <f>SUM(B176:B184)</f>
        <v>30</v>
      </c>
      <c r="C185" s="85">
        <f>SUM(C176:C184)</f>
        <v>35</v>
      </c>
      <c r="D185" s="85"/>
      <c r="E185" s="85"/>
      <c r="F185" s="86">
        <f t="shared" si="31"/>
        <v>35</v>
      </c>
      <c r="G185" s="85">
        <f>SUM(G173:G184)</f>
        <v>70</v>
      </c>
      <c r="H185" s="85"/>
      <c r="I185" s="85"/>
      <c r="J185" s="86">
        <f t="shared" si="32"/>
        <v>70</v>
      </c>
      <c r="K185" s="86">
        <f t="shared" si="33"/>
        <v>105</v>
      </c>
      <c r="L185" s="85">
        <f>SUM(L171:L184)</f>
        <v>0</v>
      </c>
      <c r="M185" s="81" t="s">
        <v>82</v>
      </c>
      <c r="N185" s="87">
        <f>SUM(N173:N184)</f>
        <v>0</v>
      </c>
      <c r="O185" s="88" t="e">
        <f t="shared" ref="O185" si="35">N185/L185</f>
        <v>#DIV/0!</v>
      </c>
      <c r="P185" s="87">
        <f>SUM(P173:P184)/4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8" t="s">
        <v>16</v>
      </c>
      <c r="B187" s="209" t="s">
        <v>20</v>
      </c>
      <c r="C187" s="210" t="s">
        <v>40</v>
      </c>
      <c r="D187" s="211"/>
      <c r="E187" s="211"/>
      <c r="F187" s="212"/>
      <c r="G187" s="210" t="s">
        <v>41</v>
      </c>
      <c r="H187" s="211"/>
      <c r="I187" s="211"/>
      <c r="J187" s="212"/>
      <c r="K187" s="213" t="s">
        <v>42</v>
      </c>
      <c r="L187" s="213" t="s">
        <v>43</v>
      </c>
      <c r="M187" s="213" t="s">
        <v>44</v>
      </c>
      <c r="N187" s="213" t="s">
        <v>45</v>
      </c>
      <c r="O187" s="213" t="s">
        <v>46</v>
      </c>
      <c r="P187" s="205" t="s">
        <v>21</v>
      </c>
    </row>
    <row r="188" spans="1:16">
      <c r="A188" s="208"/>
      <c r="B188" s="209"/>
      <c r="C188" s="205" t="s">
        <v>47</v>
      </c>
      <c r="D188" s="205" t="s">
        <v>48</v>
      </c>
      <c r="E188" s="205" t="s">
        <v>49</v>
      </c>
      <c r="F188" s="205" t="s">
        <v>50</v>
      </c>
      <c r="G188" s="205" t="s">
        <v>51</v>
      </c>
      <c r="H188" s="205" t="s">
        <v>52</v>
      </c>
      <c r="I188" s="205" t="s">
        <v>49</v>
      </c>
      <c r="J188" s="205" t="s">
        <v>53</v>
      </c>
      <c r="K188" s="214"/>
      <c r="L188" s="214"/>
      <c r="M188" s="214"/>
      <c r="N188" s="214"/>
      <c r="O188" s="214"/>
      <c r="P188" s="206"/>
    </row>
    <row r="189" spans="1:16">
      <c r="A189" s="208"/>
      <c r="B189" s="209"/>
      <c r="C189" s="206"/>
      <c r="D189" s="206"/>
      <c r="E189" s="206"/>
      <c r="F189" s="206"/>
      <c r="G189" s="206"/>
      <c r="H189" s="206"/>
      <c r="I189" s="206"/>
      <c r="J189" s="206"/>
      <c r="K189" s="214"/>
      <c r="L189" s="214"/>
      <c r="M189" s="214"/>
      <c r="N189" s="214"/>
      <c r="O189" s="214"/>
      <c r="P189" s="206"/>
    </row>
    <row r="190" spans="1:16">
      <c r="A190" s="208"/>
      <c r="B190" s="209"/>
      <c r="C190" s="207"/>
      <c r="D190" s="207"/>
      <c r="E190" s="207"/>
      <c r="F190" s="207"/>
      <c r="G190" s="207"/>
      <c r="H190" s="207"/>
      <c r="I190" s="207"/>
      <c r="J190" s="207"/>
      <c r="K190" s="215"/>
      <c r="L190" s="215"/>
      <c r="M190" s="215"/>
      <c r="N190" s="215"/>
      <c r="O190" s="215"/>
      <c r="P190" s="207"/>
    </row>
    <row r="191" spans="1:16" ht="24">
      <c r="A191" s="42" t="s">
        <v>54</v>
      </c>
      <c r="B191" s="46">
        <v>1</v>
      </c>
      <c r="C191" s="46">
        <v>0</v>
      </c>
      <c r="D191" s="46">
        <v>0</v>
      </c>
      <c r="E191" s="46"/>
      <c r="F191" s="46">
        <f>C191+D191-E191</f>
        <v>0</v>
      </c>
      <c r="G191" s="46">
        <v>31</v>
      </c>
      <c r="H191" s="46"/>
      <c r="I191" s="46"/>
      <c r="J191" s="46">
        <f>G191-H191-I191</f>
        <v>31</v>
      </c>
      <c r="K191" s="46">
        <f>F191+J191</f>
        <v>31</v>
      </c>
      <c r="L191" s="46">
        <v>0</v>
      </c>
      <c r="M191" s="157" t="s">
        <v>82</v>
      </c>
      <c r="N191" s="44">
        <f>L191*O191</f>
        <v>0</v>
      </c>
      <c r="O191" s="44">
        <v>0</v>
      </c>
      <c r="P191" s="44">
        <v>0</v>
      </c>
    </row>
    <row r="192" spans="1:16" ht="24">
      <c r="A192" s="42" t="s">
        <v>55</v>
      </c>
      <c r="B192" s="46">
        <v>60</v>
      </c>
      <c r="C192" s="46">
        <v>16</v>
      </c>
      <c r="D192" s="46">
        <v>0</v>
      </c>
      <c r="E192" s="46">
        <v>0</v>
      </c>
      <c r="F192" s="46">
        <f t="shared" ref="F192:F204" si="36">C192+D192-E192</f>
        <v>16</v>
      </c>
      <c r="G192" s="46">
        <v>373</v>
      </c>
      <c r="H192" s="46"/>
      <c r="I192" s="46"/>
      <c r="J192" s="46">
        <f t="shared" ref="J192:J205" si="37">G192-H192-I192</f>
        <v>373</v>
      </c>
      <c r="K192" s="46">
        <f t="shared" ref="K192:K205" si="38">F192+J192</f>
        <v>389</v>
      </c>
      <c r="L192" s="46">
        <v>0</v>
      </c>
      <c r="M192" s="157" t="s">
        <v>82</v>
      </c>
      <c r="N192" s="44">
        <f t="shared" ref="N192:N204" si="39">L192*O192</f>
        <v>0</v>
      </c>
      <c r="O192" s="44">
        <v>0</v>
      </c>
      <c r="P192" s="44">
        <v>0</v>
      </c>
    </row>
    <row r="193" spans="1:16" ht="24">
      <c r="A193" s="42" t="s">
        <v>56</v>
      </c>
      <c r="B193" s="46">
        <v>87</v>
      </c>
      <c r="C193" s="46">
        <v>127</v>
      </c>
      <c r="D193" s="46">
        <v>0</v>
      </c>
      <c r="E193" s="46"/>
      <c r="F193" s="46">
        <f t="shared" si="36"/>
        <v>127</v>
      </c>
      <c r="G193" s="46">
        <v>523</v>
      </c>
      <c r="H193" s="46"/>
      <c r="I193" s="46"/>
      <c r="J193" s="46">
        <f t="shared" si="37"/>
        <v>523</v>
      </c>
      <c r="K193" s="46">
        <f t="shared" si="38"/>
        <v>650</v>
      </c>
      <c r="L193" s="46">
        <v>0</v>
      </c>
      <c r="M193" s="157" t="s">
        <v>82</v>
      </c>
      <c r="N193" s="44">
        <f t="shared" si="39"/>
        <v>0</v>
      </c>
      <c r="O193" s="44">
        <v>0</v>
      </c>
      <c r="P193" s="44">
        <v>0</v>
      </c>
    </row>
    <row r="194" spans="1:16" ht="24">
      <c r="A194" s="42" t="s">
        <v>57</v>
      </c>
      <c r="B194" s="46">
        <v>89</v>
      </c>
      <c r="C194" s="46">
        <v>57</v>
      </c>
      <c r="D194" s="46">
        <v>0</v>
      </c>
      <c r="E194" s="46"/>
      <c r="F194" s="46">
        <f t="shared" si="36"/>
        <v>57</v>
      </c>
      <c r="G194" s="46">
        <v>450</v>
      </c>
      <c r="H194" s="46"/>
      <c r="I194" s="46"/>
      <c r="J194" s="46">
        <f t="shared" si="37"/>
        <v>450</v>
      </c>
      <c r="K194" s="46">
        <f t="shared" si="38"/>
        <v>507</v>
      </c>
      <c r="L194" s="46">
        <v>0</v>
      </c>
      <c r="M194" s="157" t="s">
        <v>82</v>
      </c>
      <c r="N194" s="44">
        <f t="shared" si="39"/>
        <v>0</v>
      </c>
      <c r="O194" s="44">
        <v>0</v>
      </c>
      <c r="P194" s="44">
        <v>0</v>
      </c>
    </row>
    <row r="195" spans="1:16" ht="24">
      <c r="A195" s="42" t="s">
        <v>58</v>
      </c>
      <c r="B195" s="46">
        <v>74</v>
      </c>
      <c r="C195" s="46">
        <v>25</v>
      </c>
      <c r="D195" s="46">
        <v>0</v>
      </c>
      <c r="E195" s="46"/>
      <c r="F195" s="46">
        <f t="shared" si="36"/>
        <v>25</v>
      </c>
      <c r="G195" s="46">
        <v>614</v>
      </c>
      <c r="H195" s="46"/>
      <c r="I195" s="46"/>
      <c r="J195" s="46">
        <f t="shared" si="37"/>
        <v>614</v>
      </c>
      <c r="K195" s="46">
        <f t="shared" si="38"/>
        <v>639</v>
      </c>
      <c r="L195" s="46">
        <v>0</v>
      </c>
      <c r="M195" s="157" t="s">
        <v>82</v>
      </c>
      <c r="N195" s="44">
        <f t="shared" si="39"/>
        <v>0</v>
      </c>
      <c r="O195" s="44">
        <v>0</v>
      </c>
      <c r="P195" s="44">
        <v>0</v>
      </c>
    </row>
    <row r="196" spans="1:16" ht="24">
      <c r="A196" s="42" t="s">
        <v>59</v>
      </c>
      <c r="B196" s="46">
        <v>2</v>
      </c>
      <c r="C196" s="46"/>
      <c r="D196" s="46"/>
      <c r="E196" s="46"/>
      <c r="F196" s="46">
        <f t="shared" si="36"/>
        <v>0</v>
      </c>
      <c r="G196" s="46">
        <v>18</v>
      </c>
      <c r="H196" s="46"/>
      <c r="I196" s="46"/>
      <c r="J196" s="46">
        <f t="shared" si="37"/>
        <v>18</v>
      </c>
      <c r="K196" s="46">
        <f t="shared" si="38"/>
        <v>18</v>
      </c>
      <c r="L196" s="46">
        <v>0</v>
      </c>
      <c r="M196" s="157" t="s">
        <v>82</v>
      </c>
      <c r="N196" s="44">
        <f t="shared" si="39"/>
        <v>0</v>
      </c>
      <c r="O196" s="44">
        <v>0</v>
      </c>
      <c r="P196" s="44">
        <v>0</v>
      </c>
    </row>
    <row r="197" spans="1:16" ht="24">
      <c r="A197" s="42" t="s">
        <v>60</v>
      </c>
      <c r="B197" s="46">
        <v>10</v>
      </c>
      <c r="C197" s="46">
        <v>25</v>
      </c>
      <c r="D197" s="46">
        <v>0</v>
      </c>
      <c r="E197" s="46"/>
      <c r="F197" s="46">
        <f t="shared" si="36"/>
        <v>25</v>
      </c>
      <c r="G197" s="46">
        <v>148</v>
      </c>
      <c r="H197" s="46"/>
      <c r="I197" s="46"/>
      <c r="J197" s="46">
        <f t="shared" si="37"/>
        <v>148</v>
      </c>
      <c r="K197" s="46">
        <f t="shared" si="38"/>
        <v>173</v>
      </c>
      <c r="L197" s="46">
        <v>0</v>
      </c>
      <c r="M197" s="157" t="s">
        <v>82</v>
      </c>
      <c r="N197" s="44">
        <f t="shared" si="39"/>
        <v>0</v>
      </c>
      <c r="O197" s="44">
        <v>0</v>
      </c>
      <c r="P197" s="44">
        <v>0</v>
      </c>
    </row>
    <row r="198" spans="1:16" ht="24">
      <c r="A198" s="42" t="s">
        <v>61</v>
      </c>
      <c r="B198" s="46">
        <v>59</v>
      </c>
      <c r="C198" s="46">
        <v>45</v>
      </c>
      <c r="D198" s="46">
        <v>0</v>
      </c>
      <c r="E198" s="46"/>
      <c r="F198" s="46">
        <f t="shared" si="36"/>
        <v>45</v>
      </c>
      <c r="G198" s="46">
        <v>607</v>
      </c>
      <c r="H198" s="46"/>
      <c r="I198" s="46"/>
      <c r="J198" s="46">
        <f t="shared" si="37"/>
        <v>607</v>
      </c>
      <c r="K198" s="46">
        <f t="shared" si="38"/>
        <v>652</v>
      </c>
      <c r="L198" s="46">
        <v>0</v>
      </c>
      <c r="M198" s="157" t="s">
        <v>82</v>
      </c>
      <c r="N198" s="44">
        <f t="shared" si="39"/>
        <v>0</v>
      </c>
      <c r="O198" s="44">
        <v>0</v>
      </c>
      <c r="P198" s="44">
        <v>0</v>
      </c>
    </row>
    <row r="199" spans="1:16" ht="24">
      <c r="A199" s="42" t="s">
        <v>62</v>
      </c>
      <c r="B199" s="46">
        <v>2</v>
      </c>
      <c r="C199" s="46"/>
      <c r="D199" s="46"/>
      <c r="E199" s="46"/>
      <c r="F199" s="46">
        <f t="shared" si="36"/>
        <v>0</v>
      </c>
      <c r="G199" s="46">
        <v>9</v>
      </c>
      <c r="H199" s="46"/>
      <c r="I199" s="46"/>
      <c r="J199" s="46">
        <f t="shared" si="37"/>
        <v>9</v>
      </c>
      <c r="K199" s="46">
        <f t="shared" si="38"/>
        <v>9</v>
      </c>
      <c r="L199" s="46"/>
      <c r="M199" s="157" t="s">
        <v>82</v>
      </c>
      <c r="N199" s="44">
        <f t="shared" si="39"/>
        <v>0</v>
      </c>
      <c r="O199" s="44">
        <v>0</v>
      </c>
      <c r="P199" s="44"/>
    </row>
    <row r="200" spans="1:16" ht="24">
      <c r="A200" s="42" t="s">
        <v>63</v>
      </c>
      <c r="B200" s="46">
        <v>39</v>
      </c>
      <c r="C200" s="46">
        <v>71</v>
      </c>
      <c r="D200" s="46">
        <v>0</v>
      </c>
      <c r="E200" s="46"/>
      <c r="F200" s="46">
        <f t="shared" si="36"/>
        <v>71</v>
      </c>
      <c r="G200" s="46">
        <v>363</v>
      </c>
      <c r="H200" s="46"/>
      <c r="I200" s="46"/>
      <c r="J200" s="46">
        <f t="shared" si="37"/>
        <v>363</v>
      </c>
      <c r="K200" s="46">
        <f t="shared" si="38"/>
        <v>434</v>
      </c>
      <c r="L200" s="46">
        <v>0</v>
      </c>
      <c r="M200" s="157" t="s">
        <v>82</v>
      </c>
      <c r="N200" s="44">
        <f t="shared" si="39"/>
        <v>0</v>
      </c>
      <c r="O200" s="44">
        <v>0</v>
      </c>
      <c r="P200" s="44">
        <v>0</v>
      </c>
    </row>
    <row r="201" spans="1:16" ht="24">
      <c r="A201" s="42" t="s">
        <v>64</v>
      </c>
      <c r="B201" s="46">
        <v>19</v>
      </c>
      <c r="C201" s="46">
        <v>36</v>
      </c>
      <c r="D201" s="46">
        <v>0</v>
      </c>
      <c r="E201" s="46"/>
      <c r="F201" s="46">
        <f t="shared" si="36"/>
        <v>36</v>
      </c>
      <c r="G201" s="46">
        <v>130</v>
      </c>
      <c r="H201" s="46"/>
      <c r="I201" s="46"/>
      <c r="J201" s="46">
        <f t="shared" si="37"/>
        <v>130</v>
      </c>
      <c r="K201" s="46">
        <f t="shared" si="38"/>
        <v>166</v>
      </c>
      <c r="L201" s="46">
        <v>0</v>
      </c>
      <c r="M201" s="157" t="s">
        <v>82</v>
      </c>
      <c r="N201" s="44">
        <f t="shared" si="39"/>
        <v>0</v>
      </c>
      <c r="O201" s="44">
        <v>0</v>
      </c>
      <c r="P201" s="44">
        <v>0</v>
      </c>
    </row>
    <row r="202" spans="1:16" ht="24">
      <c r="A202" s="42" t="s">
        <v>65</v>
      </c>
      <c r="B202" s="46">
        <v>28</v>
      </c>
      <c r="C202" s="46">
        <v>49</v>
      </c>
      <c r="D202" s="46">
        <v>0</v>
      </c>
      <c r="E202" s="46"/>
      <c r="F202" s="46">
        <f t="shared" si="36"/>
        <v>49</v>
      </c>
      <c r="G202" s="46">
        <v>145</v>
      </c>
      <c r="H202" s="46"/>
      <c r="I202" s="46"/>
      <c r="J202" s="46">
        <f t="shared" si="37"/>
        <v>145</v>
      </c>
      <c r="K202" s="46">
        <f t="shared" si="38"/>
        <v>194</v>
      </c>
      <c r="L202" s="46">
        <v>0</v>
      </c>
      <c r="M202" s="157" t="s">
        <v>82</v>
      </c>
      <c r="N202" s="44">
        <f t="shared" si="39"/>
        <v>0</v>
      </c>
      <c r="O202" s="44">
        <v>0</v>
      </c>
      <c r="P202" s="44">
        <v>0</v>
      </c>
    </row>
    <row r="203" spans="1:16" ht="24">
      <c r="A203" s="42" t="s">
        <v>66</v>
      </c>
      <c r="B203" s="46">
        <v>20</v>
      </c>
      <c r="C203" s="46">
        <v>56</v>
      </c>
      <c r="D203" s="46">
        <v>0</v>
      </c>
      <c r="E203" s="46"/>
      <c r="F203" s="46">
        <f t="shared" si="36"/>
        <v>56</v>
      </c>
      <c r="G203" s="46">
        <v>40</v>
      </c>
      <c r="H203" s="46"/>
      <c r="I203" s="46"/>
      <c r="J203" s="46">
        <f t="shared" si="37"/>
        <v>40</v>
      </c>
      <c r="K203" s="46">
        <f t="shared" si="38"/>
        <v>96</v>
      </c>
      <c r="L203" s="46">
        <v>0</v>
      </c>
      <c r="M203" s="157" t="s">
        <v>82</v>
      </c>
      <c r="N203" s="44">
        <f t="shared" si="39"/>
        <v>0</v>
      </c>
      <c r="O203" s="44">
        <v>0</v>
      </c>
      <c r="P203" s="44">
        <v>0</v>
      </c>
    </row>
    <row r="204" spans="1:16" ht="24">
      <c r="A204" s="42" t="s">
        <v>67</v>
      </c>
      <c r="B204" s="116">
        <v>22</v>
      </c>
      <c r="C204" s="116">
        <v>15</v>
      </c>
      <c r="D204" s="116">
        <v>0</v>
      </c>
      <c r="E204" s="116"/>
      <c r="F204" s="46">
        <f t="shared" si="36"/>
        <v>15</v>
      </c>
      <c r="G204" s="116">
        <v>130</v>
      </c>
      <c r="H204" s="116"/>
      <c r="I204" s="116"/>
      <c r="J204" s="46">
        <f t="shared" si="37"/>
        <v>130</v>
      </c>
      <c r="K204" s="46">
        <f t="shared" si="38"/>
        <v>145</v>
      </c>
      <c r="L204" s="46">
        <v>0</v>
      </c>
      <c r="M204" s="157" t="s">
        <v>82</v>
      </c>
      <c r="N204" s="44">
        <f t="shared" si="39"/>
        <v>0</v>
      </c>
      <c r="O204" s="44">
        <v>0</v>
      </c>
      <c r="P204" s="44">
        <v>0</v>
      </c>
    </row>
    <row r="205" spans="1:16" ht="24">
      <c r="A205" s="84" t="s">
        <v>23</v>
      </c>
      <c r="B205" s="117">
        <f>SUM(B191:B204)</f>
        <v>512</v>
      </c>
      <c r="C205" s="117">
        <f>SUM(C191:C204)</f>
        <v>522</v>
      </c>
      <c r="D205" s="117">
        <f>SUM(D191:D204)</f>
        <v>0</v>
      </c>
      <c r="E205" s="117">
        <f>SUM(E191:E204)</f>
        <v>0</v>
      </c>
      <c r="F205" s="118">
        <f>C205+D205-E205</f>
        <v>522</v>
      </c>
      <c r="G205" s="117">
        <f>SUM(G191:G204)</f>
        <v>3581</v>
      </c>
      <c r="H205" s="117"/>
      <c r="I205" s="117"/>
      <c r="J205" s="118">
        <f t="shared" si="37"/>
        <v>3581</v>
      </c>
      <c r="K205" s="118">
        <f t="shared" si="38"/>
        <v>4103</v>
      </c>
      <c r="L205" s="118">
        <f>SUM(L191:L204)</f>
        <v>0</v>
      </c>
      <c r="M205" s="158" t="s">
        <v>82</v>
      </c>
      <c r="N205" s="87">
        <f>SUM(N191:N204)</f>
        <v>0</v>
      </c>
      <c r="O205" s="112" t="e">
        <f t="shared" ref="O205" si="40">N205/L205</f>
        <v>#DIV/0!</v>
      </c>
      <c r="P205" s="87">
        <f>SUM(P191:P204)/2</f>
        <v>0</v>
      </c>
    </row>
    <row r="206" spans="1:16" ht="17.2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</row>
    <row r="207" spans="1:16" ht="24">
      <c r="A207" s="208" t="s">
        <v>105</v>
      </c>
      <c r="B207" s="209" t="s">
        <v>20</v>
      </c>
      <c r="C207" s="210" t="s">
        <v>40</v>
      </c>
      <c r="D207" s="211"/>
      <c r="E207" s="211"/>
      <c r="F207" s="212"/>
      <c r="G207" s="210" t="s">
        <v>41</v>
      </c>
      <c r="H207" s="211"/>
      <c r="I207" s="211"/>
      <c r="J207" s="212"/>
      <c r="K207" s="213" t="s">
        <v>42</v>
      </c>
      <c r="L207" s="213" t="s">
        <v>43</v>
      </c>
      <c r="M207" s="213" t="s">
        <v>44</v>
      </c>
      <c r="N207" s="213" t="s">
        <v>45</v>
      </c>
      <c r="O207" s="213" t="s">
        <v>46</v>
      </c>
      <c r="P207" s="205" t="s">
        <v>21</v>
      </c>
    </row>
    <row r="208" spans="1:16">
      <c r="A208" s="208"/>
      <c r="B208" s="209"/>
      <c r="C208" s="205" t="s">
        <v>47</v>
      </c>
      <c r="D208" s="205" t="s">
        <v>48</v>
      </c>
      <c r="E208" s="205" t="s">
        <v>49</v>
      </c>
      <c r="F208" s="205" t="s">
        <v>50</v>
      </c>
      <c r="G208" s="205" t="s">
        <v>51</v>
      </c>
      <c r="H208" s="205" t="s">
        <v>52</v>
      </c>
      <c r="I208" s="205" t="s">
        <v>49</v>
      </c>
      <c r="J208" s="205" t="s">
        <v>53</v>
      </c>
      <c r="K208" s="214"/>
      <c r="L208" s="214"/>
      <c r="M208" s="214"/>
      <c r="N208" s="214"/>
      <c r="O208" s="214"/>
      <c r="P208" s="206"/>
    </row>
    <row r="209" spans="1:16">
      <c r="A209" s="208"/>
      <c r="B209" s="209"/>
      <c r="C209" s="206"/>
      <c r="D209" s="206"/>
      <c r="E209" s="206"/>
      <c r="F209" s="206"/>
      <c r="G209" s="206"/>
      <c r="H209" s="206"/>
      <c r="I209" s="206"/>
      <c r="J209" s="206"/>
      <c r="K209" s="214"/>
      <c r="L209" s="214"/>
      <c r="M209" s="214"/>
      <c r="N209" s="214"/>
      <c r="O209" s="214"/>
      <c r="P209" s="206"/>
    </row>
    <row r="210" spans="1:16">
      <c r="A210" s="208"/>
      <c r="B210" s="209"/>
      <c r="C210" s="207"/>
      <c r="D210" s="207"/>
      <c r="E210" s="207"/>
      <c r="F210" s="207"/>
      <c r="G210" s="207"/>
      <c r="H210" s="207"/>
      <c r="I210" s="207"/>
      <c r="J210" s="207"/>
      <c r="K210" s="215"/>
      <c r="L210" s="215"/>
      <c r="M210" s="215"/>
      <c r="N210" s="215"/>
      <c r="O210" s="215"/>
      <c r="P210" s="207"/>
    </row>
    <row r="211" spans="1:16" ht="24">
      <c r="A211" s="42" t="s">
        <v>54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81"/>
      <c r="M211" s="81"/>
      <c r="N211" s="81"/>
      <c r="O211" s="81"/>
      <c r="P211" s="81"/>
    </row>
    <row r="212" spans="1:16" ht="24">
      <c r="A212" s="42" t="s">
        <v>55</v>
      </c>
      <c r="B212" s="42">
        <v>0</v>
      </c>
      <c r="C212" s="42">
        <v>0</v>
      </c>
      <c r="D212" s="42"/>
      <c r="E212" s="42"/>
      <c r="F212" s="42">
        <f>C212+D212+E212</f>
        <v>0</v>
      </c>
      <c r="G212" s="42">
        <v>0</v>
      </c>
      <c r="H212" s="42">
        <v>0</v>
      </c>
      <c r="I212" s="42"/>
      <c r="J212" s="42">
        <f>G212-H212-I2330</f>
        <v>0</v>
      </c>
      <c r="K212" s="42">
        <f>F212+J212</f>
        <v>0</v>
      </c>
      <c r="L212" s="81"/>
      <c r="M212" s="81"/>
      <c r="N212" s="81"/>
      <c r="O212" s="81" t="e">
        <f>N212/L212</f>
        <v>#DIV/0!</v>
      </c>
      <c r="P212" s="81"/>
    </row>
    <row r="213" spans="1:16" ht="24">
      <c r="A213" s="42" t="s">
        <v>56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1"/>
      <c r="M213" s="81"/>
      <c r="N213" s="81"/>
      <c r="O213" s="81"/>
      <c r="P213" s="81"/>
    </row>
    <row r="214" spans="1:16" ht="24">
      <c r="A214" s="42" t="s">
        <v>57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1"/>
      <c r="M214" s="81"/>
      <c r="N214" s="81"/>
      <c r="O214" s="81"/>
      <c r="P214" s="81"/>
    </row>
    <row r="215" spans="1:16" ht="24">
      <c r="A215" s="42" t="s">
        <v>58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1"/>
      <c r="M215" s="81"/>
      <c r="N215" s="81"/>
      <c r="O215" s="81"/>
      <c r="P215" s="81"/>
    </row>
    <row r="216" spans="1:16" ht="24">
      <c r="A216" s="42" t="s">
        <v>59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81"/>
      <c r="M216" s="81"/>
      <c r="N216" s="81"/>
      <c r="O216" s="81"/>
      <c r="P216" s="81"/>
    </row>
    <row r="217" spans="1:16" ht="24">
      <c r="A217" s="42" t="s">
        <v>60</v>
      </c>
      <c r="B217" s="42">
        <v>0</v>
      </c>
      <c r="C217" s="42">
        <v>0</v>
      </c>
      <c r="D217" s="42">
        <v>0</v>
      </c>
      <c r="E217" s="42"/>
      <c r="F217" s="42">
        <f t="shared" ref="F217:F225" si="41">C217+D217+E217</f>
        <v>0</v>
      </c>
      <c r="G217" s="42">
        <v>0</v>
      </c>
      <c r="H217" s="42">
        <v>0</v>
      </c>
      <c r="I217" s="42"/>
      <c r="J217" s="42">
        <f>G217-H217-I2335</f>
        <v>0</v>
      </c>
      <c r="K217" s="42">
        <f t="shared" ref="K217:K225" si="42">F217+J217</f>
        <v>0</v>
      </c>
      <c r="L217" s="81"/>
      <c r="M217" s="81"/>
      <c r="N217" s="81"/>
      <c r="O217" s="81" t="e">
        <f t="shared" ref="O217:O225" si="43">N217/L217</f>
        <v>#DIV/0!</v>
      </c>
      <c r="P217" s="81"/>
    </row>
    <row r="218" spans="1:16" ht="24">
      <c r="A218" s="42" t="s">
        <v>61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1"/>
      <c r="M218" s="81"/>
      <c r="N218" s="81"/>
      <c r="O218" s="81"/>
      <c r="P218" s="81"/>
    </row>
    <row r="219" spans="1:16" ht="24">
      <c r="A219" s="42" t="s">
        <v>62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1"/>
      <c r="M219" s="81"/>
      <c r="N219" s="81"/>
      <c r="O219" s="81"/>
      <c r="P219" s="81"/>
    </row>
    <row r="220" spans="1:16" ht="24">
      <c r="A220" s="42" t="s">
        <v>63</v>
      </c>
      <c r="B220" s="42">
        <v>0</v>
      </c>
      <c r="C220" s="42">
        <v>0</v>
      </c>
      <c r="D220" s="42">
        <v>0</v>
      </c>
      <c r="E220" s="42"/>
      <c r="F220" s="42">
        <f t="shared" si="41"/>
        <v>0</v>
      </c>
      <c r="G220" s="42">
        <v>0</v>
      </c>
      <c r="H220" s="42">
        <v>0</v>
      </c>
      <c r="I220" s="42"/>
      <c r="J220" s="42">
        <f>G220-H220-I2338</f>
        <v>0</v>
      </c>
      <c r="K220" s="42">
        <f t="shared" si="42"/>
        <v>0</v>
      </c>
      <c r="L220" s="81"/>
      <c r="M220" s="81"/>
      <c r="N220" s="81"/>
      <c r="O220" s="81" t="e">
        <f t="shared" si="43"/>
        <v>#DIV/0!</v>
      </c>
      <c r="P220" s="81"/>
    </row>
    <row r="221" spans="1:16" ht="24">
      <c r="A221" s="42" t="s">
        <v>64</v>
      </c>
      <c r="B221" s="42">
        <v>0</v>
      </c>
      <c r="C221" s="42">
        <v>0</v>
      </c>
      <c r="D221" s="42"/>
      <c r="E221" s="42"/>
      <c r="F221" s="42">
        <f t="shared" si="41"/>
        <v>0</v>
      </c>
      <c r="G221" s="42">
        <v>0</v>
      </c>
      <c r="H221" s="42">
        <v>0</v>
      </c>
      <c r="I221" s="42"/>
      <c r="J221" s="42">
        <f>G221-H221-I2339</f>
        <v>0</v>
      </c>
      <c r="K221" s="42">
        <f t="shared" si="42"/>
        <v>0</v>
      </c>
      <c r="L221" s="81"/>
      <c r="M221" s="81"/>
      <c r="N221" s="81"/>
      <c r="O221" s="81" t="e">
        <f t="shared" si="43"/>
        <v>#DIV/0!</v>
      </c>
      <c r="P221" s="81"/>
    </row>
    <row r="222" spans="1:16" ht="24">
      <c r="A222" s="42" t="s">
        <v>65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1"/>
      <c r="M222" s="81"/>
      <c r="N222" s="81"/>
      <c r="O222" s="81"/>
      <c r="P222" s="81"/>
    </row>
    <row r="223" spans="1:16" ht="24">
      <c r="A223" s="42" t="s">
        <v>66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1"/>
      <c r="M223" s="81"/>
      <c r="N223" s="81"/>
      <c r="O223" s="81"/>
      <c r="P223" s="81"/>
    </row>
    <row r="224" spans="1:16" ht="24">
      <c r="A224" s="42" t="s">
        <v>67</v>
      </c>
      <c r="B224" s="83"/>
      <c r="C224" s="83"/>
      <c r="D224" s="83"/>
      <c r="E224" s="83"/>
      <c r="F224" s="42"/>
      <c r="G224" s="83"/>
      <c r="H224" s="83"/>
      <c r="I224" s="83"/>
      <c r="J224" s="42"/>
      <c r="K224" s="42"/>
      <c r="L224" s="100"/>
      <c r="M224" s="100"/>
      <c r="N224" s="100"/>
      <c r="O224" s="81"/>
      <c r="P224" s="100"/>
    </row>
    <row r="225" spans="1:23" ht="24">
      <c r="A225" s="84" t="s">
        <v>23</v>
      </c>
      <c r="B225" s="85">
        <f>SUM(B212:B224)</f>
        <v>0</v>
      </c>
      <c r="C225" s="85">
        <f>SUM(C212:C224)</f>
        <v>0</v>
      </c>
      <c r="D225" s="85">
        <f>SUM(D212:D224)</f>
        <v>0</v>
      </c>
      <c r="E225" s="85"/>
      <c r="F225" s="86">
        <f t="shared" si="41"/>
        <v>0</v>
      </c>
      <c r="G225" s="85">
        <f>SUM(G212:G224)</f>
        <v>0</v>
      </c>
      <c r="H225" s="85">
        <f>SUM(H212:H224)</f>
        <v>0</v>
      </c>
      <c r="I225" s="85">
        <f>SUM(I212:I224)</f>
        <v>0</v>
      </c>
      <c r="J225" s="86">
        <f>G225-H225-I2343</f>
        <v>0</v>
      </c>
      <c r="K225" s="86">
        <f t="shared" si="42"/>
        <v>0</v>
      </c>
      <c r="L225" s="85"/>
      <c r="M225" s="85"/>
      <c r="N225" s="85"/>
      <c r="O225" s="89" t="e">
        <f t="shared" si="43"/>
        <v>#DIV/0!</v>
      </c>
      <c r="P225" s="85"/>
    </row>
    <row r="226" spans="1:23" ht="17.2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</row>
    <row r="227" spans="1:23" ht="24">
      <c r="A227" s="208" t="s">
        <v>30</v>
      </c>
      <c r="B227" s="209" t="s">
        <v>20</v>
      </c>
      <c r="C227" s="210" t="s">
        <v>40</v>
      </c>
      <c r="D227" s="211"/>
      <c r="E227" s="211"/>
      <c r="F227" s="212"/>
      <c r="G227" s="210" t="s">
        <v>41</v>
      </c>
      <c r="H227" s="211"/>
      <c r="I227" s="211"/>
      <c r="J227" s="212"/>
      <c r="K227" s="213" t="s">
        <v>42</v>
      </c>
      <c r="L227" s="213" t="s">
        <v>43</v>
      </c>
      <c r="M227" s="213" t="s">
        <v>44</v>
      </c>
      <c r="N227" s="213" t="s">
        <v>45</v>
      </c>
      <c r="O227" s="213" t="s">
        <v>46</v>
      </c>
      <c r="P227" s="205" t="s">
        <v>21</v>
      </c>
    </row>
    <row r="228" spans="1:23">
      <c r="A228" s="208"/>
      <c r="B228" s="209"/>
      <c r="C228" s="205" t="s">
        <v>47</v>
      </c>
      <c r="D228" s="205" t="s">
        <v>48</v>
      </c>
      <c r="E228" s="205" t="s">
        <v>49</v>
      </c>
      <c r="F228" s="205" t="s">
        <v>50</v>
      </c>
      <c r="G228" s="205" t="s">
        <v>51</v>
      </c>
      <c r="H228" s="205" t="s">
        <v>52</v>
      </c>
      <c r="I228" s="205" t="s">
        <v>49</v>
      </c>
      <c r="J228" s="205" t="s">
        <v>53</v>
      </c>
      <c r="K228" s="214"/>
      <c r="L228" s="214"/>
      <c r="M228" s="214"/>
      <c r="N228" s="214"/>
      <c r="O228" s="214"/>
      <c r="P228" s="206"/>
    </row>
    <row r="229" spans="1:23">
      <c r="A229" s="208"/>
      <c r="B229" s="209"/>
      <c r="C229" s="206"/>
      <c r="D229" s="206"/>
      <c r="E229" s="206"/>
      <c r="F229" s="206"/>
      <c r="G229" s="206"/>
      <c r="H229" s="206"/>
      <c r="I229" s="206"/>
      <c r="J229" s="206"/>
      <c r="K229" s="214"/>
      <c r="L229" s="214"/>
      <c r="M229" s="214"/>
      <c r="N229" s="214"/>
      <c r="O229" s="214"/>
      <c r="P229" s="206"/>
    </row>
    <row r="230" spans="1:23">
      <c r="A230" s="208"/>
      <c r="B230" s="209"/>
      <c r="C230" s="207"/>
      <c r="D230" s="207"/>
      <c r="E230" s="207"/>
      <c r="F230" s="207"/>
      <c r="G230" s="207"/>
      <c r="H230" s="207"/>
      <c r="I230" s="207"/>
      <c r="J230" s="207"/>
      <c r="K230" s="215"/>
      <c r="L230" s="215"/>
      <c r="M230" s="215"/>
      <c r="N230" s="215"/>
      <c r="O230" s="215"/>
      <c r="P230" s="207"/>
    </row>
    <row r="231" spans="1:23" ht="24">
      <c r="A231" s="42" t="s">
        <v>54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1"/>
      <c r="M231" s="81"/>
      <c r="N231" s="81"/>
      <c r="O231" s="81"/>
      <c r="P231" s="81"/>
    </row>
    <row r="232" spans="1:23" ht="24">
      <c r="A232" s="42" t="s">
        <v>55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1"/>
      <c r="M232" s="81"/>
      <c r="N232" s="81"/>
      <c r="O232" s="81"/>
      <c r="P232" s="81"/>
    </row>
    <row r="233" spans="1:23" ht="24">
      <c r="A233" s="42" t="s">
        <v>56</v>
      </c>
      <c r="B233" s="42">
        <v>2</v>
      </c>
      <c r="C233" s="42">
        <v>38</v>
      </c>
      <c r="D233" s="42">
        <v>0</v>
      </c>
      <c r="E233" s="42"/>
      <c r="F233" s="42">
        <f>C233+D233+E233</f>
        <v>38</v>
      </c>
      <c r="G233" s="42">
        <v>70</v>
      </c>
      <c r="H233" s="42"/>
      <c r="I233" s="42"/>
      <c r="J233" s="42">
        <f>G233-H233-I233</f>
        <v>70</v>
      </c>
      <c r="K233" s="42">
        <f>F233+J233</f>
        <v>108</v>
      </c>
      <c r="L233" s="42">
        <v>0</v>
      </c>
      <c r="M233" s="42" t="s">
        <v>81</v>
      </c>
      <c r="N233" s="44">
        <f>L233*O233</f>
        <v>0</v>
      </c>
      <c r="O233" s="44">
        <v>0</v>
      </c>
      <c r="P233" s="44">
        <v>0</v>
      </c>
    </row>
    <row r="234" spans="1:23" ht="24">
      <c r="A234" s="42" t="s">
        <v>57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4">
        <f t="shared" ref="N234:N244" si="44">L234*O234</f>
        <v>0</v>
      </c>
      <c r="O234" s="44"/>
      <c r="P234" s="44"/>
    </row>
    <row r="235" spans="1:23" ht="24">
      <c r="A235" s="42" t="s">
        <v>58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4">
        <f t="shared" si="44"/>
        <v>0</v>
      </c>
      <c r="O235" s="44"/>
      <c r="P235" s="44"/>
    </row>
    <row r="236" spans="1:23" ht="24">
      <c r="A236" s="42" t="s">
        <v>59</v>
      </c>
      <c r="B236" s="42">
        <v>3</v>
      </c>
      <c r="C236" s="42">
        <v>30</v>
      </c>
      <c r="D236" s="42"/>
      <c r="E236" s="42"/>
      <c r="F236" s="42">
        <f t="shared" ref="F236:F245" si="45">C236+D236+E236</f>
        <v>30</v>
      </c>
      <c r="G236" s="42">
        <v>50</v>
      </c>
      <c r="H236" s="42">
        <v>0</v>
      </c>
      <c r="I236" s="42"/>
      <c r="J236" s="42">
        <f t="shared" ref="J236:J245" si="46">G236-H236-I236</f>
        <v>50</v>
      </c>
      <c r="K236" s="42">
        <f t="shared" ref="K236:K245" si="47">F236+J236</f>
        <v>80</v>
      </c>
      <c r="L236" s="42">
        <v>10</v>
      </c>
      <c r="M236" s="42" t="s">
        <v>81</v>
      </c>
      <c r="N236" s="44">
        <f>L236*O236</f>
        <v>5000</v>
      </c>
      <c r="O236" s="44">
        <v>500</v>
      </c>
      <c r="P236" s="44">
        <v>6</v>
      </c>
    </row>
    <row r="237" spans="1:23" ht="24">
      <c r="A237" s="42" t="s">
        <v>60</v>
      </c>
      <c r="B237" s="42">
        <v>2</v>
      </c>
      <c r="C237" s="42">
        <v>100</v>
      </c>
      <c r="D237" s="42">
        <v>0</v>
      </c>
      <c r="E237" s="42"/>
      <c r="F237" s="42">
        <f t="shared" si="45"/>
        <v>100</v>
      </c>
      <c r="G237" s="42"/>
      <c r="H237" s="42"/>
      <c r="I237" s="42"/>
      <c r="J237" s="42"/>
      <c r="K237" s="42">
        <f t="shared" si="47"/>
        <v>100</v>
      </c>
      <c r="L237" s="42"/>
      <c r="M237" s="42"/>
      <c r="N237" s="44">
        <f t="shared" si="44"/>
        <v>0</v>
      </c>
      <c r="O237" s="44"/>
      <c r="P237" s="44"/>
    </row>
    <row r="238" spans="1:23" ht="24">
      <c r="A238" s="42" t="s">
        <v>61</v>
      </c>
      <c r="B238" s="42">
        <v>3</v>
      </c>
      <c r="C238" s="42">
        <v>11</v>
      </c>
      <c r="D238" s="42"/>
      <c r="E238" s="42"/>
      <c r="F238" s="42">
        <f t="shared" si="45"/>
        <v>11</v>
      </c>
      <c r="G238" s="42">
        <v>50</v>
      </c>
      <c r="H238" s="42"/>
      <c r="I238" s="42"/>
      <c r="J238" s="42">
        <f t="shared" si="46"/>
        <v>50</v>
      </c>
      <c r="K238" s="42">
        <f t="shared" si="47"/>
        <v>61</v>
      </c>
      <c r="L238" s="42">
        <v>10</v>
      </c>
      <c r="M238" s="42" t="s">
        <v>81</v>
      </c>
      <c r="N238" s="44">
        <f t="shared" si="44"/>
        <v>5000</v>
      </c>
      <c r="O238" s="44">
        <v>500</v>
      </c>
      <c r="P238" s="44">
        <v>6</v>
      </c>
    </row>
    <row r="239" spans="1:23" ht="24">
      <c r="A239" s="42" t="s">
        <v>62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4">
        <f t="shared" si="44"/>
        <v>0</v>
      </c>
      <c r="O239" s="44"/>
      <c r="P239" s="44"/>
      <c r="W239" t="s">
        <v>113</v>
      </c>
    </row>
    <row r="240" spans="1:23" ht="24">
      <c r="A240" s="42" t="s">
        <v>63</v>
      </c>
      <c r="B240" s="42">
        <v>7</v>
      </c>
      <c r="C240" s="42">
        <v>70</v>
      </c>
      <c r="D240" s="42">
        <v>0</v>
      </c>
      <c r="E240" s="42"/>
      <c r="F240" s="42">
        <f t="shared" si="45"/>
        <v>70</v>
      </c>
      <c r="G240" s="42">
        <v>32</v>
      </c>
      <c r="H240" s="42">
        <v>0</v>
      </c>
      <c r="I240" s="42"/>
      <c r="J240" s="42">
        <f t="shared" si="46"/>
        <v>32</v>
      </c>
      <c r="K240" s="42">
        <f t="shared" si="47"/>
        <v>102</v>
      </c>
      <c r="L240" s="42">
        <v>5</v>
      </c>
      <c r="M240" s="42" t="s">
        <v>81</v>
      </c>
      <c r="N240" s="44">
        <f t="shared" si="44"/>
        <v>2500</v>
      </c>
      <c r="O240" s="44">
        <v>500</v>
      </c>
      <c r="P240" s="44">
        <v>6</v>
      </c>
    </row>
    <row r="241" spans="1:16" ht="24">
      <c r="A241" s="42" t="s">
        <v>64</v>
      </c>
      <c r="B241" s="42">
        <v>1</v>
      </c>
      <c r="C241" s="42">
        <v>10</v>
      </c>
      <c r="D241" s="42"/>
      <c r="E241" s="42"/>
      <c r="F241" s="42">
        <f t="shared" si="45"/>
        <v>10</v>
      </c>
      <c r="G241" s="42">
        <v>10</v>
      </c>
      <c r="H241" s="42">
        <v>0</v>
      </c>
      <c r="I241" s="42"/>
      <c r="J241" s="42">
        <f t="shared" si="46"/>
        <v>10</v>
      </c>
      <c r="K241" s="42">
        <f t="shared" si="47"/>
        <v>20</v>
      </c>
      <c r="L241" s="42">
        <v>0</v>
      </c>
      <c r="M241" s="42" t="s">
        <v>81</v>
      </c>
      <c r="N241" s="44">
        <f t="shared" si="44"/>
        <v>0</v>
      </c>
      <c r="O241" s="44">
        <v>0</v>
      </c>
      <c r="P241" s="44">
        <v>0</v>
      </c>
    </row>
    <row r="242" spans="1:16" ht="24">
      <c r="A242" s="42" t="s">
        <v>65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4">
        <f t="shared" si="44"/>
        <v>0</v>
      </c>
      <c r="O242" s="44"/>
      <c r="P242" s="44"/>
    </row>
    <row r="243" spans="1:16" ht="24">
      <c r="A243" s="42" t="s">
        <v>66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4">
        <f t="shared" si="44"/>
        <v>0</v>
      </c>
      <c r="O243" s="44"/>
      <c r="P243" s="44"/>
    </row>
    <row r="244" spans="1:16" ht="24">
      <c r="A244" s="42" t="s">
        <v>67</v>
      </c>
      <c r="B244" s="83"/>
      <c r="C244" s="83"/>
      <c r="D244" s="83"/>
      <c r="E244" s="83"/>
      <c r="F244" s="42"/>
      <c r="G244" s="83"/>
      <c r="H244" s="83"/>
      <c r="I244" s="83"/>
      <c r="J244" s="42"/>
      <c r="K244" s="42"/>
      <c r="L244" s="83"/>
      <c r="M244" s="83"/>
      <c r="N244" s="44">
        <f t="shared" si="44"/>
        <v>0</v>
      </c>
      <c r="O244" s="44"/>
      <c r="P244" s="138"/>
    </row>
    <row r="245" spans="1:16" ht="24">
      <c r="A245" s="84" t="s">
        <v>23</v>
      </c>
      <c r="B245" s="85">
        <f>SUM(B233:B244)</f>
        <v>18</v>
      </c>
      <c r="C245" s="85">
        <f>SUM(C233:C244)</f>
        <v>259</v>
      </c>
      <c r="D245" s="85">
        <f>SUM(D231:D244)</f>
        <v>0</v>
      </c>
      <c r="E245" s="85"/>
      <c r="F245" s="86">
        <f t="shared" si="45"/>
        <v>259</v>
      </c>
      <c r="G245" s="85">
        <f>SUM(G233:G244)</f>
        <v>212</v>
      </c>
      <c r="H245" s="85">
        <f>SUM(H233:H244)</f>
        <v>0</v>
      </c>
      <c r="I245" s="85"/>
      <c r="J245" s="86">
        <f t="shared" si="46"/>
        <v>212</v>
      </c>
      <c r="K245" s="86">
        <f t="shared" si="47"/>
        <v>471</v>
      </c>
      <c r="L245" s="85">
        <f>SUM(L233:L244)</f>
        <v>25</v>
      </c>
      <c r="M245" s="42" t="s">
        <v>81</v>
      </c>
      <c r="N245" s="87">
        <f>SUM(N233:N244)</f>
        <v>12500</v>
      </c>
      <c r="O245" s="112">
        <f>N245/L245</f>
        <v>500</v>
      </c>
      <c r="P245" s="87">
        <f>SUM(P233:P244)/3</f>
        <v>6</v>
      </c>
    </row>
    <row r="246" spans="1:16" ht="17.2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</row>
    <row r="247" spans="1:16" ht="24">
      <c r="A247" s="208" t="s">
        <v>31</v>
      </c>
      <c r="B247" s="209" t="s">
        <v>20</v>
      </c>
      <c r="C247" s="210" t="s">
        <v>40</v>
      </c>
      <c r="D247" s="211"/>
      <c r="E247" s="211"/>
      <c r="F247" s="212"/>
      <c r="G247" s="210" t="s">
        <v>41</v>
      </c>
      <c r="H247" s="211"/>
      <c r="I247" s="211"/>
      <c r="J247" s="212"/>
      <c r="K247" s="213" t="s">
        <v>42</v>
      </c>
      <c r="L247" s="213" t="s">
        <v>43</v>
      </c>
      <c r="M247" s="213" t="s">
        <v>44</v>
      </c>
      <c r="N247" s="213" t="s">
        <v>45</v>
      </c>
      <c r="O247" s="213" t="s">
        <v>46</v>
      </c>
      <c r="P247" s="205" t="s">
        <v>21</v>
      </c>
    </row>
    <row r="248" spans="1:16">
      <c r="A248" s="208"/>
      <c r="B248" s="209"/>
      <c r="C248" s="205" t="s">
        <v>47</v>
      </c>
      <c r="D248" s="205" t="s">
        <v>48</v>
      </c>
      <c r="E248" s="205" t="s">
        <v>49</v>
      </c>
      <c r="F248" s="205" t="s">
        <v>50</v>
      </c>
      <c r="G248" s="205" t="s">
        <v>51</v>
      </c>
      <c r="H248" s="205" t="s">
        <v>52</v>
      </c>
      <c r="I248" s="205" t="s">
        <v>49</v>
      </c>
      <c r="J248" s="205" t="s">
        <v>53</v>
      </c>
      <c r="K248" s="214"/>
      <c r="L248" s="214"/>
      <c r="M248" s="214"/>
      <c r="N248" s="214"/>
      <c r="O248" s="214"/>
      <c r="P248" s="206"/>
    </row>
    <row r="249" spans="1:16">
      <c r="A249" s="208"/>
      <c r="B249" s="209"/>
      <c r="C249" s="206"/>
      <c r="D249" s="206"/>
      <c r="E249" s="206"/>
      <c r="F249" s="206"/>
      <c r="G249" s="206"/>
      <c r="H249" s="206"/>
      <c r="I249" s="206"/>
      <c r="J249" s="206"/>
      <c r="K249" s="214"/>
      <c r="L249" s="214"/>
      <c r="M249" s="214"/>
      <c r="N249" s="214"/>
      <c r="O249" s="214"/>
      <c r="P249" s="206"/>
    </row>
    <row r="250" spans="1:16">
      <c r="A250" s="208"/>
      <c r="B250" s="209"/>
      <c r="C250" s="207"/>
      <c r="D250" s="207"/>
      <c r="E250" s="207"/>
      <c r="F250" s="207"/>
      <c r="G250" s="207"/>
      <c r="H250" s="207"/>
      <c r="I250" s="207"/>
      <c r="J250" s="207"/>
      <c r="K250" s="215"/>
      <c r="L250" s="215"/>
      <c r="M250" s="215"/>
      <c r="N250" s="215"/>
      <c r="O250" s="215"/>
      <c r="P250" s="207"/>
    </row>
    <row r="251" spans="1:16" ht="24">
      <c r="A251" s="42" t="s">
        <v>54</v>
      </c>
      <c r="B251" s="42">
        <v>1</v>
      </c>
      <c r="C251" s="42">
        <v>2</v>
      </c>
      <c r="D251" s="42"/>
      <c r="E251" s="42"/>
      <c r="F251" s="42">
        <f>C251+D251+E251</f>
        <v>2</v>
      </c>
      <c r="G251" s="42"/>
      <c r="H251" s="42"/>
      <c r="I251" s="42"/>
      <c r="J251" s="42">
        <f>G251-H251-I251</f>
        <v>0</v>
      </c>
      <c r="K251" s="42">
        <f>F251+JJ251</f>
        <v>2</v>
      </c>
      <c r="L251" s="81">
        <v>0</v>
      </c>
      <c r="M251" s="81">
        <v>0</v>
      </c>
      <c r="N251" s="81">
        <v>0</v>
      </c>
      <c r="O251" s="81">
        <v>0</v>
      </c>
      <c r="P251" s="81">
        <v>0</v>
      </c>
    </row>
    <row r="252" spans="1:16" ht="24">
      <c r="A252" s="42" t="s">
        <v>55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1"/>
      <c r="M252" s="81"/>
      <c r="N252" s="81"/>
      <c r="O252" s="81"/>
      <c r="P252" s="81"/>
    </row>
    <row r="253" spans="1:16" ht="24">
      <c r="A253" s="42" t="s">
        <v>56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1"/>
      <c r="M253" s="81"/>
      <c r="N253" s="81"/>
      <c r="O253" s="81"/>
      <c r="P253" s="81"/>
    </row>
    <row r="254" spans="1:16" ht="24">
      <c r="A254" s="42" t="s">
        <v>57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1"/>
      <c r="M254" s="81"/>
      <c r="N254" s="81"/>
      <c r="O254" s="81"/>
      <c r="P254" s="81"/>
    </row>
    <row r="255" spans="1:16" ht="24">
      <c r="A255" s="42" t="s">
        <v>58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1"/>
      <c r="M255" s="81"/>
      <c r="N255" s="81"/>
      <c r="O255" s="81"/>
      <c r="P255" s="81"/>
    </row>
    <row r="256" spans="1:16" ht="24">
      <c r="A256" s="42" t="s">
        <v>59</v>
      </c>
      <c r="B256" s="42">
        <v>4</v>
      </c>
      <c r="C256" s="42">
        <v>11</v>
      </c>
      <c r="D256" s="42">
        <v>0</v>
      </c>
      <c r="E256" s="42"/>
      <c r="F256" s="42">
        <f>C256+D256+E256</f>
        <v>11</v>
      </c>
      <c r="G256" s="42"/>
      <c r="H256" s="42"/>
      <c r="I256" s="42"/>
      <c r="J256" s="42">
        <f>G256-H256-I256</f>
        <v>0</v>
      </c>
      <c r="K256" s="42">
        <f>F256+JJ256</f>
        <v>11</v>
      </c>
      <c r="L256" s="81"/>
      <c r="M256" s="81"/>
      <c r="N256" s="81">
        <v>0</v>
      </c>
      <c r="O256" s="81">
        <v>0</v>
      </c>
      <c r="P256" s="81"/>
    </row>
    <row r="257" spans="1:16" ht="24">
      <c r="A257" s="42" t="s">
        <v>60</v>
      </c>
      <c r="B257" s="42">
        <v>1</v>
      </c>
      <c r="C257" s="42">
        <v>1</v>
      </c>
      <c r="D257" s="42"/>
      <c r="E257" s="42"/>
      <c r="F257" s="42">
        <f>C257+D257+E257</f>
        <v>1</v>
      </c>
      <c r="G257" s="42"/>
      <c r="H257" s="42"/>
      <c r="I257" s="42"/>
      <c r="J257" s="42">
        <f>G257-H257-I257</f>
        <v>0</v>
      </c>
      <c r="K257" s="42">
        <f>F257+JJ257</f>
        <v>1</v>
      </c>
      <c r="L257" s="81"/>
      <c r="M257" s="81"/>
      <c r="N257" s="81">
        <v>0</v>
      </c>
      <c r="O257" s="81">
        <v>0</v>
      </c>
      <c r="P257" s="81"/>
    </row>
    <row r="258" spans="1:16" ht="24">
      <c r="A258" s="42" t="s">
        <v>61</v>
      </c>
      <c r="B258" s="42">
        <v>1</v>
      </c>
      <c r="C258" s="42">
        <v>2</v>
      </c>
      <c r="D258" s="42"/>
      <c r="E258" s="42"/>
      <c r="F258" s="42">
        <f>C258+D258+E258</f>
        <v>2</v>
      </c>
      <c r="G258" s="42"/>
      <c r="H258" s="42"/>
      <c r="I258" s="42"/>
      <c r="J258" s="42">
        <f>G258-H258-I258</f>
        <v>0</v>
      </c>
      <c r="K258" s="42">
        <f>F258+JJ258</f>
        <v>2</v>
      </c>
      <c r="L258" s="81"/>
      <c r="M258" s="81"/>
      <c r="N258" s="81">
        <v>0</v>
      </c>
      <c r="O258" s="81">
        <v>0</v>
      </c>
      <c r="P258" s="81"/>
    </row>
    <row r="259" spans="1:16" ht="24">
      <c r="A259" s="42" t="s">
        <v>62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1"/>
      <c r="M259" s="81"/>
      <c r="N259" s="81"/>
      <c r="O259" s="81"/>
      <c r="P259" s="81"/>
    </row>
    <row r="260" spans="1:16" ht="24">
      <c r="A260" s="42" t="s">
        <v>63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1"/>
      <c r="M260" s="81"/>
      <c r="N260" s="81"/>
      <c r="O260" s="81"/>
      <c r="P260" s="81"/>
    </row>
    <row r="261" spans="1:16" ht="24">
      <c r="A261" s="42" t="s">
        <v>64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1"/>
      <c r="M261" s="81"/>
      <c r="N261" s="81"/>
      <c r="O261" s="81"/>
      <c r="P261" s="81"/>
    </row>
    <row r="262" spans="1:16" ht="24">
      <c r="A262" s="42" t="s">
        <v>65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81"/>
      <c r="M262" s="81"/>
      <c r="N262" s="81"/>
      <c r="O262" s="81"/>
      <c r="P262" s="81"/>
    </row>
    <row r="263" spans="1:16" ht="24">
      <c r="A263" s="42" t="s">
        <v>66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1"/>
      <c r="M263" s="81"/>
      <c r="N263" s="81"/>
      <c r="O263" s="81"/>
      <c r="P263" s="81"/>
    </row>
    <row r="264" spans="1:16" ht="24">
      <c r="A264" s="42" t="s">
        <v>67</v>
      </c>
      <c r="B264" s="83"/>
      <c r="C264" s="83"/>
      <c r="D264" s="83"/>
      <c r="E264" s="83"/>
      <c r="F264" s="42"/>
      <c r="G264" s="83"/>
      <c r="H264" s="83"/>
      <c r="I264" s="83"/>
      <c r="J264" s="42"/>
      <c r="K264" s="42"/>
      <c r="L264" s="100"/>
      <c r="M264" s="100"/>
      <c r="N264" s="100"/>
      <c r="O264" s="81"/>
      <c r="P264" s="100"/>
    </row>
    <row r="265" spans="1:16" ht="24">
      <c r="A265" s="84" t="s">
        <v>23</v>
      </c>
      <c r="B265" s="85">
        <f>SUM(B251:B264)</f>
        <v>7</v>
      </c>
      <c r="C265" s="85">
        <f>SUM(C251:C264)</f>
        <v>16</v>
      </c>
      <c r="D265" s="85">
        <f>SUM(D251:D264)</f>
        <v>0</v>
      </c>
      <c r="E265" s="85"/>
      <c r="F265" s="86">
        <f>C265+D265+E265</f>
        <v>16</v>
      </c>
      <c r="G265" s="85"/>
      <c r="H265" s="85"/>
      <c r="I265" s="85"/>
      <c r="J265" s="86">
        <f>G265-H265-I265</f>
        <v>0</v>
      </c>
      <c r="K265" s="86">
        <f>F265+JJ265</f>
        <v>16</v>
      </c>
      <c r="L265" s="85"/>
      <c r="M265" s="85"/>
      <c r="N265" s="85"/>
      <c r="O265" s="89">
        <v>0</v>
      </c>
      <c r="P265" s="85"/>
    </row>
    <row r="266" spans="1:16" ht="17.2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</row>
    <row r="267" spans="1:16" ht="24">
      <c r="A267" s="208" t="s">
        <v>33</v>
      </c>
      <c r="B267" s="209" t="s">
        <v>20</v>
      </c>
      <c r="C267" s="210" t="s">
        <v>40</v>
      </c>
      <c r="D267" s="211"/>
      <c r="E267" s="211"/>
      <c r="F267" s="212"/>
      <c r="G267" s="210" t="s">
        <v>41</v>
      </c>
      <c r="H267" s="211"/>
      <c r="I267" s="211"/>
      <c r="J267" s="212"/>
      <c r="K267" s="213" t="s">
        <v>42</v>
      </c>
      <c r="L267" s="213" t="s">
        <v>43</v>
      </c>
      <c r="M267" s="213" t="s">
        <v>44</v>
      </c>
      <c r="N267" s="213" t="s">
        <v>45</v>
      </c>
      <c r="O267" s="213" t="s">
        <v>46</v>
      </c>
      <c r="P267" s="205" t="s">
        <v>21</v>
      </c>
    </row>
    <row r="268" spans="1:16">
      <c r="A268" s="208"/>
      <c r="B268" s="209"/>
      <c r="C268" s="205" t="s">
        <v>47</v>
      </c>
      <c r="D268" s="205" t="s">
        <v>48</v>
      </c>
      <c r="E268" s="205" t="s">
        <v>49</v>
      </c>
      <c r="F268" s="205" t="s">
        <v>50</v>
      </c>
      <c r="G268" s="205" t="s">
        <v>51</v>
      </c>
      <c r="H268" s="205" t="s">
        <v>52</v>
      </c>
      <c r="I268" s="205" t="s">
        <v>49</v>
      </c>
      <c r="J268" s="205" t="s">
        <v>53</v>
      </c>
      <c r="K268" s="214"/>
      <c r="L268" s="214"/>
      <c r="M268" s="214"/>
      <c r="N268" s="214"/>
      <c r="O268" s="214"/>
      <c r="P268" s="206"/>
    </row>
    <row r="269" spans="1:16">
      <c r="A269" s="208"/>
      <c r="B269" s="209"/>
      <c r="C269" s="206"/>
      <c r="D269" s="206"/>
      <c r="E269" s="206"/>
      <c r="F269" s="206"/>
      <c r="G269" s="206"/>
      <c r="H269" s="206"/>
      <c r="I269" s="206"/>
      <c r="J269" s="206"/>
      <c r="K269" s="214"/>
      <c r="L269" s="214"/>
      <c r="M269" s="214"/>
      <c r="N269" s="214"/>
      <c r="O269" s="214"/>
      <c r="P269" s="206"/>
    </row>
    <row r="270" spans="1:16">
      <c r="A270" s="208"/>
      <c r="B270" s="209"/>
      <c r="C270" s="207"/>
      <c r="D270" s="207"/>
      <c r="E270" s="207"/>
      <c r="F270" s="207"/>
      <c r="G270" s="207"/>
      <c r="H270" s="207"/>
      <c r="I270" s="207"/>
      <c r="J270" s="207"/>
      <c r="K270" s="215"/>
      <c r="L270" s="215"/>
      <c r="M270" s="215"/>
      <c r="N270" s="215"/>
      <c r="O270" s="215"/>
      <c r="P270" s="207"/>
    </row>
    <row r="271" spans="1:16" ht="24">
      <c r="A271" s="42" t="s">
        <v>54</v>
      </c>
      <c r="B271" s="42">
        <v>1</v>
      </c>
      <c r="C271" s="42">
        <v>0</v>
      </c>
      <c r="D271" s="42">
        <v>0</v>
      </c>
      <c r="E271" s="42"/>
      <c r="F271" s="42">
        <f>C271+D271-E271</f>
        <v>0</v>
      </c>
      <c r="G271" s="42">
        <v>20</v>
      </c>
      <c r="H271" s="42"/>
      <c r="I271" s="42"/>
      <c r="J271" s="42">
        <f>G271-H271-I271</f>
        <v>20</v>
      </c>
      <c r="K271" s="42">
        <f>F271+J271</f>
        <v>20</v>
      </c>
      <c r="L271" s="42">
        <v>0</v>
      </c>
      <c r="M271" s="42" t="s">
        <v>109</v>
      </c>
      <c r="N271" s="43">
        <f>L271*O271</f>
        <v>0</v>
      </c>
      <c r="O271" s="43">
        <v>0</v>
      </c>
      <c r="P271" s="43">
        <v>0</v>
      </c>
    </row>
    <row r="272" spans="1:16" ht="24">
      <c r="A272" s="42" t="s">
        <v>55</v>
      </c>
      <c r="B272" s="42"/>
      <c r="C272" s="42"/>
      <c r="D272" s="42"/>
      <c r="E272" s="42"/>
      <c r="F272" s="42">
        <f t="shared" ref="F272:F284" si="48">C272+D272-E272</f>
        <v>0</v>
      </c>
      <c r="G272" s="42"/>
      <c r="H272" s="42"/>
      <c r="I272" s="42"/>
      <c r="J272" s="42">
        <f>G272-H272-I272</f>
        <v>0</v>
      </c>
      <c r="K272" s="42">
        <f>F272+J272</f>
        <v>0</v>
      </c>
      <c r="L272" s="81"/>
      <c r="M272" s="81"/>
      <c r="N272" s="81"/>
      <c r="O272" s="81"/>
      <c r="P272" s="81"/>
    </row>
    <row r="273" spans="1:16" ht="24">
      <c r="A273" s="42" t="s">
        <v>56</v>
      </c>
      <c r="B273" s="42">
        <v>27</v>
      </c>
      <c r="C273" s="42">
        <v>194</v>
      </c>
      <c r="D273" s="42">
        <v>0</v>
      </c>
      <c r="E273" s="42"/>
      <c r="F273" s="42">
        <f t="shared" si="48"/>
        <v>194</v>
      </c>
      <c r="G273" s="42">
        <v>200</v>
      </c>
      <c r="H273" s="42">
        <v>0</v>
      </c>
      <c r="I273" s="42"/>
      <c r="J273" s="42">
        <f>G273-H273-I273</f>
        <v>200</v>
      </c>
      <c r="K273" s="42">
        <f>F273+J273</f>
        <v>394</v>
      </c>
      <c r="L273" s="42">
        <v>0</v>
      </c>
      <c r="M273" s="42" t="s">
        <v>109</v>
      </c>
      <c r="N273" s="44">
        <f>L273*O273</f>
        <v>0</v>
      </c>
      <c r="O273" s="44">
        <v>0</v>
      </c>
      <c r="P273" s="44">
        <v>0</v>
      </c>
    </row>
    <row r="274" spans="1:16" ht="24">
      <c r="A274" s="42" t="s">
        <v>57</v>
      </c>
      <c r="B274" s="42">
        <v>2</v>
      </c>
      <c r="C274" s="42">
        <v>35</v>
      </c>
      <c r="D274" s="42">
        <v>0</v>
      </c>
      <c r="E274" s="42"/>
      <c r="F274" s="42">
        <f t="shared" si="48"/>
        <v>35</v>
      </c>
      <c r="G274" s="42">
        <v>0</v>
      </c>
      <c r="H274" s="42">
        <v>0</v>
      </c>
      <c r="I274" s="42"/>
      <c r="J274" s="42">
        <f t="shared" ref="J274:J285" si="49">G274-H274-I274</f>
        <v>0</v>
      </c>
      <c r="K274" s="42">
        <f t="shared" ref="K274:K285" si="50">F274+J274</f>
        <v>35</v>
      </c>
      <c r="L274" s="42">
        <v>0</v>
      </c>
      <c r="M274" s="42"/>
      <c r="N274" s="44">
        <f t="shared" ref="N274:N275" si="51">L274*O274</f>
        <v>0</v>
      </c>
      <c r="O274" s="44">
        <v>0</v>
      </c>
      <c r="P274" s="44">
        <v>0</v>
      </c>
    </row>
    <row r="275" spans="1:16" ht="24">
      <c r="A275" s="42" t="s">
        <v>58</v>
      </c>
      <c r="B275" s="42">
        <v>30</v>
      </c>
      <c r="C275" s="42">
        <v>0</v>
      </c>
      <c r="D275" s="42">
        <v>0</v>
      </c>
      <c r="E275" s="42"/>
      <c r="F275" s="42">
        <f t="shared" si="48"/>
        <v>0</v>
      </c>
      <c r="G275" s="42">
        <v>339</v>
      </c>
      <c r="H275" s="42">
        <v>0</v>
      </c>
      <c r="I275" s="42"/>
      <c r="J275" s="42">
        <f t="shared" si="49"/>
        <v>339</v>
      </c>
      <c r="K275" s="42">
        <f t="shared" si="50"/>
        <v>339</v>
      </c>
      <c r="L275" s="42">
        <v>0</v>
      </c>
      <c r="M275" s="42" t="s">
        <v>109</v>
      </c>
      <c r="N275" s="44">
        <f t="shared" si="51"/>
        <v>0</v>
      </c>
      <c r="O275" s="44">
        <v>0</v>
      </c>
      <c r="P275" s="44">
        <v>0</v>
      </c>
    </row>
    <row r="276" spans="1:16" ht="24">
      <c r="A276" s="42" t="s">
        <v>59</v>
      </c>
      <c r="B276" s="42">
        <v>15</v>
      </c>
      <c r="C276" s="42">
        <v>2</v>
      </c>
      <c r="D276" s="42">
        <v>0</v>
      </c>
      <c r="E276" s="42"/>
      <c r="F276" s="42">
        <f t="shared" si="48"/>
        <v>2</v>
      </c>
      <c r="G276" s="42">
        <v>150</v>
      </c>
      <c r="H276" s="42">
        <v>0</v>
      </c>
      <c r="I276" s="42"/>
      <c r="J276" s="42">
        <f t="shared" si="49"/>
        <v>150</v>
      </c>
      <c r="K276" s="42">
        <f t="shared" si="50"/>
        <v>152</v>
      </c>
      <c r="L276" s="42">
        <v>0</v>
      </c>
      <c r="M276" s="42" t="s">
        <v>109</v>
      </c>
      <c r="N276" s="44">
        <f t="shared" ref="N276:N277" si="52">L276*O276</f>
        <v>0</v>
      </c>
      <c r="O276" s="44">
        <v>0</v>
      </c>
      <c r="P276" s="44">
        <v>0</v>
      </c>
    </row>
    <row r="277" spans="1:16" ht="24">
      <c r="A277" s="42" t="s">
        <v>60</v>
      </c>
      <c r="B277" s="42">
        <v>15</v>
      </c>
      <c r="C277" s="42">
        <v>60</v>
      </c>
      <c r="D277" s="42">
        <v>0</v>
      </c>
      <c r="E277" s="42"/>
      <c r="F277" s="42">
        <f t="shared" si="48"/>
        <v>60</v>
      </c>
      <c r="G277" s="42">
        <v>101</v>
      </c>
      <c r="H277" s="42">
        <v>0</v>
      </c>
      <c r="I277" s="42"/>
      <c r="J277" s="42">
        <f>G277-H277-I277</f>
        <v>101</v>
      </c>
      <c r="K277" s="42">
        <f t="shared" si="50"/>
        <v>161</v>
      </c>
      <c r="L277" s="42">
        <v>0</v>
      </c>
      <c r="M277" s="42" t="s">
        <v>109</v>
      </c>
      <c r="N277" s="44">
        <f t="shared" si="52"/>
        <v>0</v>
      </c>
      <c r="O277" s="44">
        <v>0</v>
      </c>
      <c r="P277" s="44">
        <v>0</v>
      </c>
    </row>
    <row r="278" spans="1:16" ht="24">
      <c r="A278" s="42" t="s">
        <v>61</v>
      </c>
      <c r="B278" s="42">
        <v>123</v>
      </c>
      <c r="C278" s="42">
        <v>867</v>
      </c>
      <c r="D278" s="42">
        <v>0</v>
      </c>
      <c r="E278" s="42"/>
      <c r="F278" s="42">
        <f t="shared" si="48"/>
        <v>867</v>
      </c>
      <c r="G278" s="42">
        <v>1500</v>
      </c>
      <c r="H278" s="42"/>
      <c r="I278" s="42"/>
      <c r="J278" s="42">
        <f t="shared" si="49"/>
        <v>1500</v>
      </c>
      <c r="K278" s="42">
        <f t="shared" si="50"/>
        <v>2367</v>
      </c>
      <c r="L278" s="42">
        <v>0</v>
      </c>
      <c r="M278" s="42" t="s">
        <v>109</v>
      </c>
      <c r="N278" s="44">
        <f>L278*O278</f>
        <v>0</v>
      </c>
      <c r="O278" s="44">
        <v>0</v>
      </c>
      <c r="P278" s="44">
        <v>0</v>
      </c>
    </row>
    <row r="279" spans="1:16" ht="24">
      <c r="A279" s="42" t="s">
        <v>62</v>
      </c>
      <c r="B279" s="42">
        <v>1</v>
      </c>
      <c r="C279" s="42">
        <v>0</v>
      </c>
      <c r="D279" s="42">
        <v>0</v>
      </c>
      <c r="E279" s="42"/>
      <c r="F279" s="42">
        <f t="shared" si="48"/>
        <v>0</v>
      </c>
      <c r="G279" s="42">
        <v>5</v>
      </c>
      <c r="H279" s="42"/>
      <c r="I279" s="42"/>
      <c r="J279" s="42">
        <f t="shared" si="49"/>
        <v>5</v>
      </c>
      <c r="K279" s="42">
        <f t="shared" si="50"/>
        <v>5</v>
      </c>
      <c r="L279" s="42">
        <v>0</v>
      </c>
      <c r="M279" s="42" t="s">
        <v>109</v>
      </c>
      <c r="N279" s="44">
        <f>L279*O279</f>
        <v>0</v>
      </c>
      <c r="O279" s="44">
        <v>0</v>
      </c>
      <c r="P279" s="44">
        <v>0</v>
      </c>
    </row>
    <row r="280" spans="1:16" ht="24">
      <c r="A280" s="42" t="s">
        <v>63</v>
      </c>
      <c r="B280" s="42">
        <v>207</v>
      </c>
      <c r="C280" s="42">
        <v>2622</v>
      </c>
      <c r="D280" s="42">
        <v>0</v>
      </c>
      <c r="E280" s="42"/>
      <c r="F280" s="42">
        <f t="shared" si="48"/>
        <v>2622</v>
      </c>
      <c r="G280" s="42">
        <v>3000</v>
      </c>
      <c r="H280" s="42"/>
      <c r="I280" s="42"/>
      <c r="J280" s="42">
        <f t="shared" si="49"/>
        <v>3000</v>
      </c>
      <c r="K280" s="42">
        <f t="shared" si="50"/>
        <v>5622</v>
      </c>
      <c r="L280" s="42">
        <v>0</v>
      </c>
      <c r="M280" s="42" t="s">
        <v>109</v>
      </c>
      <c r="N280" s="44">
        <f>L280*O280</f>
        <v>0</v>
      </c>
      <c r="O280" s="44">
        <v>0</v>
      </c>
      <c r="P280" s="44">
        <v>0</v>
      </c>
    </row>
    <row r="281" spans="1:16" ht="24">
      <c r="A281" s="42" t="s">
        <v>64</v>
      </c>
      <c r="B281" s="42">
        <v>5</v>
      </c>
      <c r="C281" s="42">
        <v>55</v>
      </c>
      <c r="D281" s="42">
        <v>0</v>
      </c>
      <c r="E281" s="42"/>
      <c r="F281" s="42">
        <f t="shared" si="48"/>
        <v>55</v>
      </c>
      <c r="G281" s="42">
        <v>20</v>
      </c>
      <c r="H281" s="42">
        <v>0</v>
      </c>
      <c r="I281" s="42"/>
      <c r="J281" s="42">
        <f t="shared" si="49"/>
        <v>20</v>
      </c>
      <c r="K281" s="42">
        <f>F281+J281</f>
        <v>75</v>
      </c>
      <c r="L281" s="42">
        <v>0</v>
      </c>
      <c r="M281" s="42" t="s">
        <v>109</v>
      </c>
      <c r="N281" s="44">
        <f>L281*O281</f>
        <v>0</v>
      </c>
      <c r="O281" s="44">
        <v>0</v>
      </c>
      <c r="P281" s="44">
        <v>0</v>
      </c>
    </row>
    <row r="282" spans="1:16" ht="24">
      <c r="A282" s="42" t="s">
        <v>65</v>
      </c>
      <c r="B282" s="42">
        <v>4</v>
      </c>
      <c r="C282" s="42">
        <v>24</v>
      </c>
      <c r="D282" s="42">
        <v>0</v>
      </c>
      <c r="E282" s="42"/>
      <c r="F282" s="42">
        <f t="shared" si="48"/>
        <v>24</v>
      </c>
      <c r="G282" s="42">
        <v>50</v>
      </c>
      <c r="H282" s="42">
        <v>0</v>
      </c>
      <c r="I282" s="42"/>
      <c r="J282" s="42">
        <f t="shared" si="49"/>
        <v>50</v>
      </c>
      <c r="K282" s="42">
        <f t="shared" si="50"/>
        <v>74</v>
      </c>
      <c r="L282" s="42">
        <v>0</v>
      </c>
      <c r="M282" s="42" t="s">
        <v>109</v>
      </c>
      <c r="N282" s="44">
        <f t="shared" ref="N282" si="53">L282*O282</f>
        <v>0</v>
      </c>
      <c r="O282" s="44">
        <v>0</v>
      </c>
      <c r="P282" s="44">
        <v>0</v>
      </c>
    </row>
    <row r="283" spans="1:16" ht="24">
      <c r="A283" s="42" t="s">
        <v>66</v>
      </c>
      <c r="B283" s="42">
        <v>2</v>
      </c>
      <c r="C283" s="42">
        <v>0</v>
      </c>
      <c r="D283" s="42">
        <v>0</v>
      </c>
      <c r="E283" s="42"/>
      <c r="F283" s="42">
        <f t="shared" si="48"/>
        <v>0</v>
      </c>
      <c r="G283" s="42">
        <v>29</v>
      </c>
      <c r="H283" s="42">
        <v>0</v>
      </c>
      <c r="I283" s="42"/>
      <c r="J283" s="42">
        <f t="shared" si="49"/>
        <v>29</v>
      </c>
      <c r="K283" s="42">
        <f t="shared" si="50"/>
        <v>29</v>
      </c>
      <c r="L283" s="42">
        <v>0</v>
      </c>
      <c r="M283" s="42" t="s">
        <v>109</v>
      </c>
      <c r="N283" s="44">
        <f>L283*O283</f>
        <v>0</v>
      </c>
      <c r="O283" s="44">
        <v>0</v>
      </c>
      <c r="P283" s="44">
        <v>0</v>
      </c>
    </row>
    <row r="284" spans="1:16" ht="24">
      <c r="A284" s="42" t="s">
        <v>67</v>
      </c>
      <c r="B284" s="83">
        <v>3</v>
      </c>
      <c r="C284" s="83">
        <v>10</v>
      </c>
      <c r="D284" s="83">
        <v>0</v>
      </c>
      <c r="E284" s="83"/>
      <c r="F284" s="42">
        <f t="shared" si="48"/>
        <v>10</v>
      </c>
      <c r="G284" s="83">
        <v>17</v>
      </c>
      <c r="H284" s="83">
        <v>0</v>
      </c>
      <c r="I284" s="83"/>
      <c r="J284" s="42">
        <f t="shared" si="49"/>
        <v>17</v>
      </c>
      <c r="K284" s="42">
        <f t="shared" si="50"/>
        <v>27</v>
      </c>
      <c r="L284" s="83">
        <v>0</v>
      </c>
      <c r="M284" s="42" t="s">
        <v>109</v>
      </c>
      <c r="N284" s="44">
        <f>L284*O284</f>
        <v>0</v>
      </c>
      <c r="O284" s="44">
        <v>0</v>
      </c>
      <c r="P284" s="44">
        <v>0</v>
      </c>
    </row>
    <row r="285" spans="1:16" ht="24">
      <c r="A285" s="84" t="s">
        <v>23</v>
      </c>
      <c r="B285" s="85">
        <f>SUM(B271:B284)</f>
        <v>435</v>
      </c>
      <c r="C285" s="85">
        <f>SUM(C271:C284)</f>
        <v>3869</v>
      </c>
      <c r="D285" s="85">
        <f>SUM(D271:D284)</f>
        <v>0</v>
      </c>
      <c r="E285" s="85"/>
      <c r="F285" s="86">
        <f>C285+D285</f>
        <v>3869</v>
      </c>
      <c r="G285" s="85">
        <f>SUM(G271:G284)</f>
        <v>5431</v>
      </c>
      <c r="H285" s="85">
        <f>SUM(H273:H284)</f>
        <v>0</v>
      </c>
      <c r="I285" s="85"/>
      <c r="J285" s="86">
        <f t="shared" si="49"/>
        <v>5431</v>
      </c>
      <c r="K285" s="86">
        <f t="shared" si="50"/>
        <v>9300</v>
      </c>
      <c r="L285" s="120">
        <f>SUM(L271:L284)</f>
        <v>0</v>
      </c>
      <c r="M285" s="42" t="s">
        <v>109</v>
      </c>
      <c r="N285" s="87">
        <f>SUM(N271:N284)</f>
        <v>0</v>
      </c>
      <c r="O285" s="112" t="e">
        <f>N285/L285</f>
        <v>#DIV/0!</v>
      </c>
      <c r="P285" s="87">
        <f>SUM(P271:P284)/7</f>
        <v>0</v>
      </c>
    </row>
    <row r="286" spans="1:16" ht="17.2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</row>
    <row r="287" spans="1:16" ht="24">
      <c r="A287" s="208" t="s">
        <v>80</v>
      </c>
      <c r="B287" s="209" t="s">
        <v>20</v>
      </c>
      <c r="C287" s="210" t="s">
        <v>40</v>
      </c>
      <c r="D287" s="211"/>
      <c r="E287" s="211"/>
      <c r="F287" s="212"/>
      <c r="G287" s="210" t="s">
        <v>41</v>
      </c>
      <c r="H287" s="211"/>
      <c r="I287" s="211"/>
      <c r="J287" s="212"/>
      <c r="K287" s="213" t="s">
        <v>42</v>
      </c>
      <c r="L287" s="213" t="s">
        <v>43</v>
      </c>
      <c r="M287" s="213" t="s">
        <v>44</v>
      </c>
      <c r="N287" s="213" t="s">
        <v>45</v>
      </c>
      <c r="O287" s="213" t="s">
        <v>46</v>
      </c>
      <c r="P287" s="205" t="s">
        <v>21</v>
      </c>
    </row>
    <row r="288" spans="1:16">
      <c r="A288" s="208"/>
      <c r="B288" s="209"/>
      <c r="C288" s="205" t="s">
        <v>47</v>
      </c>
      <c r="D288" s="205" t="s">
        <v>48</v>
      </c>
      <c r="E288" s="205" t="s">
        <v>49</v>
      </c>
      <c r="F288" s="205" t="s">
        <v>50</v>
      </c>
      <c r="G288" s="205" t="s">
        <v>51</v>
      </c>
      <c r="H288" s="205" t="s">
        <v>52</v>
      </c>
      <c r="I288" s="205" t="s">
        <v>49</v>
      </c>
      <c r="J288" s="205" t="s">
        <v>53</v>
      </c>
      <c r="K288" s="214"/>
      <c r="L288" s="214"/>
      <c r="M288" s="214"/>
      <c r="N288" s="214"/>
      <c r="O288" s="214"/>
      <c r="P288" s="206"/>
    </row>
    <row r="289" spans="1:16">
      <c r="A289" s="208"/>
      <c r="B289" s="209"/>
      <c r="C289" s="206"/>
      <c r="D289" s="206"/>
      <c r="E289" s="206"/>
      <c r="F289" s="206"/>
      <c r="G289" s="206"/>
      <c r="H289" s="206"/>
      <c r="I289" s="206"/>
      <c r="J289" s="206"/>
      <c r="K289" s="214"/>
      <c r="L289" s="214"/>
      <c r="M289" s="214"/>
      <c r="N289" s="214"/>
      <c r="O289" s="214"/>
      <c r="P289" s="206"/>
    </row>
    <row r="290" spans="1:16">
      <c r="A290" s="208"/>
      <c r="B290" s="209"/>
      <c r="C290" s="207"/>
      <c r="D290" s="207"/>
      <c r="E290" s="207"/>
      <c r="F290" s="207"/>
      <c r="G290" s="207"/>
      <c r="H290" s="207"/>
      <c r="I290" s="207"/>
      <c r="J290" s="207"/>
      <c r="K290" s="215"/>
      <c r="L290" s="215"/>
      <c r="M290" s="215"/>
      <c r="N290" s="215"/>
      <c r="O290" s="215"/>
      <c r="P290" s="207"/>
    </row>
    <row r="291" spans="1:16" ht="24">
      <c r="A291" s="42" t="s">
        <v>54</v>
      </c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81"/>
      <c r="M291" s="81"/>
      <c r="N291" s="81"/>
      <c r="O291" s="81"/>
      <c r="P291" s="81"/>
    </row>
    <row r="292" spans="1:16" ht="24">
      <c r="A292" s="42" t="s">
        <v>55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1"/>
      <c r="M292" s="81"/>
      <c r="N292" s="81"/>
      <c r="O292" s="81"/>
      <c r="P292" s="81"/>
    </row>
    <row r="293" spans="1:16" ht="24">
      <c r="A293" s="42" t="s">
        <v>56</v>
      </c>
      <c r="B293" s="42">
        <v>1</v>
      </c>
      <c r="C293" s="42">
        <v>13</v>
      </c>
      <c r="D293" s="42"/>
      <c r="E293" s="42"/>
      <c r="F293" s="42">
        <f>C215+D293+E293</f>
        <v>0</v>
      </c>
      <c r="G293" s="42"/>
      <c r="H293" s="42"/>
      <c r="I293" s="42"/>
      <c r="J293" s="42">
        <f>G293-H293-I293</f>
        <v>0</v>
      </c>
      <c r="K293" s="42">
        <f>F293+J293</f>
        <v>0</v>
      </c>
      <c r="L293" s="81"/>
      <c r="M293" s="81"/>
      <c r="N293" s="81"/>
      <c r="O293" s="81" t="e">
        <f>N293/L293</f>
        <v>#DIV/0!</v>
      </c>
      <c r="P293" s="81"/>
    </row>
    <row r="294" spans="1:16" ht="24">
      <c r="A294" s="42" t="s">
        <v>57</v>
      </c>
      <c r="B294" s="42"/>
      <c r="C294" s="42"/>
      <c r="D294" s="42"/>
      <c r="E294" s="42"/>
      <c r="F294" s="42">
        <f>C216+D294+E294</f>
        <v>0</v>
      </c>
      <c r="G294" s="42"/>
      <c r="H294" s="42"/>
      <c r="I294" s="42"/>
      <c r="J294" s="42">
        <f t="shared" ref="J294:J305" si="54">G294-H294-I294</f>
        <v>0</v>
      </c>
      <c r="K294" s="42">
        <f t="shared" ref="K294:K305" si="55">F294+J294</f>
        <v>0</v>
      </c>
      <c r="L294" s="81"/>
      <c r="M294" s="81"/>
      <c r="N294" s="81"/>
      <c r="O294" s="81" t="e">
        <f t="shared" ref="O294:O305" si="56">N294/L294</f>
        <v>#DIV/0!</v>
      </c>
      <c r="P294" s="81"/>
    </row>
    <row r="295" spans="1:16" ht="24">
      <c r="A295" s="42" t="s">
        <v>58</v>
      </c>
      <c r="B295" s="42"/>
      <c r="C295" s="42"/>
      <c r="D295" s="42"/>
      <c r="E295" s="42"/>
      <c r="F295" s="42">
        <f>C295+D295+E295</f>
        <v>0</v>
      </c>
      <c r="G295" s="42"/>
      <c r="H295" s="42"/>
      <c r="I295" s="42"/>
      <c r="J295" s="42">
        <f t="shared" si="54"/>
        <v>0</v>
      </c>
      <c r="K295" s="42">
        <f t="shared" si="55"/>
        <v>0</v>
      </c>
      <c r="L295" s="81"/>
      <c r="M295" s="81"/>
      <c r="N295" s="81"/>
      <c r="O295" s="81" t="e">
        <f t="shared" si="56"/>
        <v>#DIV/0!</v>
      </c>
      <c r="P295" s="81"/>
    </row>
    <row r="296" spans="1:16" ht="24">
      <c r="A296" s="42" t="s">
        <v>59</v>
      </c>
      <c r="B296" s="42"/>
      <c r="C296" s="42"/>
      <c r="D296" s="42"/>
      <c r="E296" s="42"/>
      <c r="F296" s="42">
        <f>C218+D296+E296</f>
        <v>0</v>
      </c>
      <c r="G296" s="42"/>
      <c r="H296" s="42"/>
      <c r="I296" s="42"/>
      <c r="J296" s="42">
        <f t="shared" si="54"/>
        <v>0</v>
      </c>
      <c r="K296" s="42">
        <f t="shared" si="55"/>
        <v>0</v>
      </c>
      <c r="L296" s="81"/>
      <c r="M296" s="81"/>
      <c r="N296" s="81"/>
      <c r="O296" s="81" t="e">
        <f t="shared" si="56"/>
        <v>#DIV/0!</v>
      </c>
      <c r="P296" s="81"/>
    </row>
    <row r="297" spans="1:16" ht="24">
      <c r="A297" s="42" t="s">
        <v>60</v>
      </c>
      <c r="B297" s="42"/>
      <c r="C297" s="42"/>
      <c r="D297" s="42"/>
      <c r="E297" s="42"/>
      <c r="F297" s="42">
        <f>C219+D297+E297</f>
        <v>0</v>
      </c>
      <c r="G297" s="42"/>
      <c r="H297" s="42"/>
      <c r="I297" s="42"/>
      <c r="J297" s="42">
        <f t="shared" si="54"/>
        <v>0</v>
      </c>
      <c r="K297" s="42">
        <f t="shared" si="55"/>
        <v>0</v>
      </c>
      <c r="L297" s="81"/>
      <c r="M297" s="81"/>
      <c r="N297" s="81"/>
      <c r="O297" s="81" t="e">
        <f t="shared" si="56"/>
        <v>#DIV/0!</v>
      </c>
      <c r="P297" s="81"/>
    </row>
    <row r="298" spans="1:16" ht="24">
      <c r="A298" s="42" t="s">
        <v>61</v>
      </c>
      <c r="B298" s="42">
        <v>1</v>
      </c>
      <c r="C298" s="42">
        <v>9</v>
      </c>
      <c r="D298" s="42"/>
      <c r="E298" s="42"/>
      <c r="F298" s="42">
        <f>C298+D298+E298</f>
        <v>9</v>
      </c>
      <c r="G298" s="42"/>
      <c r="H298" s="42"/>
      <c r="I298" s="42"/>
      <c r="J298" s="42">
        <f t="shared" si="54"/>
        <v>0</v>
      </c>
      <c r="K298" s="42">
        <f t="shared" si="55"/>
        <v>9</v>
      </c>
      <c r="L298" s="81"/>
      <c r="M298" s="81"/>
      <c r="N298" s="81"/>
      <c r="O298" s="81" t="e">
        <f t="shared" si="56"/>
        <v>#DIV/0!</v>
      </c>
      <c r="P298" s="81"/>
    </row>
    <row r="299" spans="1:16" ht="24">
      <c r="A299" s="42" t="s">
        <v>62</v>
      </c>
      <c r="B299" s="42"/>
      <c r="C299" s="42"/>
      <c r="D299" s="42"/>
      <c r="E299" s="42"/>
      <c r="F299" s="42">
        <f>C299+D299+E299</f>
        <v>0</v>
      </c>
      <c r="G299" s="42"/>
      <c r="H299" s="42"/>
      <c r="I299" s="42"/>
      <c r="J299" s="42">
        <f t="shared" si="54"/>
        <v>0</v>
      </c>
      <c r="K299" s="42">
        <f t="shared" si="55"/>
        <v>0</v>
      </c>
      <c r="L299" s="81"/>
      <c r="M299" s="81"/>
      <c r="N299" s="81"/>
      <c r="O299" s="81" t="e">
        <f t="shared" si="56"/>
        <v>#DIV/0!</v>
      </c>
      <c r="P299" s="81"/>
    </row>
    <row r="300" spans="1:16" ht="24">
      <c r="A300" s="42" t="s">
        <v>63</v>
      </c>
      <c r="B300" s="42">
        <v>1</v>
      </c>
      <c r="C300" s="42">
        <v>8</v>
      </c>
      <c r="D300" s="42"/>
      <c r="E300" s="42"/>
      <c r="F300" s="42">
        <f>C300+D300+E300</f>
        <v>8</v>
      </c>
      <c r="G300" s="42"/>
      <c r="H300" s="42"/>
      <c r="I300" s="42"/>
      <c r="J300" s="42">
        <f t="shared" si="54"/>
        <v>0</v>
      </c>
      <c r="K300" s="42">
        <f t="shared" si="55"/>
        <v>8</v>
      </c>
      <c r="L300" s="81"/>
      <c r="M300" s="81"/>
      <c r="N300" s="81"/>
      <c r="O300" s="81" t="e">
        <f t="shared" si="56"/>
        <v>#DIV/0!</v>
      </c>
      <c r="P300" s="81"/>
    </row>
    <row r="301" spans="1:16" ht="24">
      <c r="A301" s="42" t="s">
        <v>64</v>
      </c>
      <c r="B301" s="42"/>
      <c r="C301" s="42"/>
      <c r="D301" s="42"/>
      <c r="E301" s="42"/>
      <c r="F301" s="42">
        <f>C223+D301+E301</f>
        <v>0</v>
      </c>
      <c r="G301" s="42"/>
      <c r="H301" s="42"/>
      <c r="I301" s="42"/>
      <c r="J301" s="42">
        <f t="shared" si="54"/>
        <v>0</v>
      </c>
      <c r="K301" s="42">
        <f t="shared" si="55"/>
        <v>0</v>
      </c>
      <c r="L301" s="81"/>
      <c r="M301" s="81"/>
      <c r="N301" s="81"/>
      <c r="O301" s="81" t="e">
        <f t="shared" si="56"/>
        <v>#DIV/0!</v>
      </c>
      <c r="P301" s="81"/>
    </row>
    <row r="302" spans="1:16" ht="24">
      <c r="A302" s="42" t="s">
        <v>65</v>
      </c>
      <c r="B302" s="42"/>
      <c r="C302" s="42"/>
      <c r="D302" s="42"/>
      <c r="E302" s="42"/>
      <c r="F302" s="42">
        <f>C224+D302+E302</f>
        <v>0</v>
      </c>
      <c r="G302" s="42"/>
      <c r="H302" s="42"/>
      <c r="I302" s="42"/>
      <c r="J302" s="42">
        <f t="shared" si="54"/>
        <v>0</v>
      </c>
      <c r="K302" s="42">
        <f t="shared" si="55"/>
        <v>0</v>
      </c>
      <c r="L302" s="81"/>
      <c r="M302" s="81"/>
      <c r="N302" s="81"/>
      <c r="O302" s="81" t="e">
        <f t="shared" si="56"/>
        <v>#DIV/0!</v>
      </c>
      <c r="P302" s="81"/>
    </row>
    <row r="303" spans="1:16" ht="24">
      <c r="A303" s="42" t="s">
        <v>66</v>
      </c>
      <c r="B303" s="42"/>
      <c r="C303" s="42"/>
      <c r="D303" s="42"/>
      <c r="E303" s="42"/>
      <c r="F303" s="42">
        <f>C2303+D303+E303</f>
        <v>0</v>
      </c>
      <c r="G303" s="42"/>
      <c r="H303" s="42"/>
      <c r="I303" s="42"/>
      <c r="J303" s="42">
        <f t="shared" si="54"/>
        <v>0</v>
      </c>
      <c r="K303" s="42">
        <f t="shared" si="55"/>
        <v>0</v>
      </c>
      <c r="L303" s="81"/>
      <c r="M303" s="81"/>
      <c r="N303" s="81"/>
      <c r="O303" s="81" t="e">
        <f t="shared" si="56"/>
        <v>#DIV/0!</v>
      </c>
      <c r="P303" s="81"/>
    </row>
    <row r="304" spans="1:16" ht="24">
      <c r="A304" s="42" t="s">
        <v>67</v>
      </c>
      <c r="B304" s="83"/>
      <c r="C304" s="83"/>
      <c r="D304" s="83"/>
      <c r="E304" s="83"/>
      <c r="F304" s="42" t="e">
        <f>#REF!+D304+E304</f>
        <v>#REF!</v>
      </c>
      <c r="G304" s="83"/>
      <c r="H304" s="83"/>
      <c r="I304" s="83"/>
      <c r="J304" s="42">
        <f t="shared" si="54"/>
        <v>0</v>
      </c>
      <c r="K304" s="42" t="e">
        <f t="shared" si="55"/>
        <v>#REF!</v>
      </c>
      <c r="L304" s="100"/>
      <c r="M304" s="100"/>
      <c r="N304" s="100"/>
      <c r="O304" s="81" t="e">
        <f t="shared" si="56"/>
        <v>#DIV/0!</v>
      </c>
      <c r="P304" s="100"/>
    </row>
    <row r="305" spans="1:16" ht="24">
      <c r="A305" s="84" t="s">
        <v>23</v>
      </c>
      <c r="B305" s="85">
        <f>SUM(B293:B304)</f>
        <v>3</v>
      </c>
      <c r="C305" s="85">
        <f>SUM(C293:C304)</f>
        <v>30</v>
      </c>
      <c r="D305" s="85"/>
      <c r="E305" s="85"/>
      <c r="F305" s="86">
        <f>C305+D305+E305</f>
        <v>30</v>
      </c>
      <c r="G305" s="85"/>
      <c r="H305" s="85"/>
      <c r="I305" s="85"/>
      <c r="J305" s="86">
        <f t="shared" si="54"/>
        <v>0</v>
      </c>
      <c r="K305" s="86">
        <f t="shared" si="55"/>
        <v>30</v>
      </c>
      <c r="L305" s="85"/>
      <c r="M305" s="85"/>
      <c r="N305" s="85"/>
      <c r="O305" s="89" t="e">
        <f t="shared" si="56"/>
        <v>#DIV/0!</v>
      </c>
      <c r="P305" s="85"/>
    </row>
    <row r="306" spans="1:16" ht="17.2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</row>
    <row r="307" spans="1:16" ht="24">
      <c r="A307" s="208" t="s">
        <v>35</v>
      </c>
      <c r="B307" s="209" t="s">
        <v>20</v>
      </c>
      <c r="C307" s="210" t="s">
        <v>40</v>
      </c>
      <c r="D307" s="211"/>
      <c r="E307" s="211"/>
      <c r="F307" s="212"/>
      <c r="G307" s="210" t="s">
        <v>41</v>
      </c>
      <c r="H307" s="211"/>
      <c r="I307" s="211"/>
      <c r="J307" s="212"/>
      <c r="K307" s="213" t="s">
        <v>42</v>
      </c>
      <c r="L307" s="213" t="s">
        <v>43</v>
      </c>
      <c r="M307" s="213" t="s">
        <v>44</v>
      </c>
      <c r="N307" s="213" t="s">
        <v>45</v>
      </c>
      <c r="O307" s="213" t="s">
        <v>46</v>
      </c>
      <c r="P307" s="205" t="s">
        <v>21</v>
      </c>
    </row>
    <row r="308" spans="1:16">
      <c r="A308" s="208"/>
      <c r="B308" s="209"/>
      <c r="C308" s="205" t="s">
        <v>47</v>
      </c>
      <c r="D308" s="205" t="s">
        <v>48</v>
      </c>
      <c r="E308" s="205" t="s">
        <v>49</v>
      </c>
      <c r="F308" s="205" t="s">
        <v>50</v>
      </c>
      <c r="G308" s="205" t="s">
        <v>51</v>
      </c>
      <c r="H308" s="205" t="s">
        <v>52</v>
      </c>
      <c r="I308" s="205" t="s">
        <v>49</v>
      </c>
      <c r="J308" s="205" t="s">
        <v>53</v>
      </c>
      <c r="K308" s="214"/>
      <c r="L308" s="214"/>
      <c r="M308" s="214"/>
      <c r="N308" s="214"/>
      <c r="O308" s="214"/>
      <c r="P308" s="206"/>
    </row>
    <row r="309" spans="1:16">
      <c r="A309" s="208"/>
      <c r="B309" s="209"/>
      <c r="C309" s="206"/>
      <c r="D309" s="206"/>
      <c r="E309" s="206"/>
      <c r="F309" s="206"/>
      <c r="G309" s="206"/>
      <c r="H309" s="206"/>
      <c r="I309" s="206"/>
      <c r="J309" s="206"/>
      <c r="K309" s="214"/>
      <c r="L309" s="214"/>
      <c r="M309" s="214"/>
      <c r="N309" s="214"/>
      <c r="O309" s="214"/>
      <c r="P309" s="206"/>
    </row>
    <row r="310" spans="1:16">
      <c r="A310" s="208"/>
      <c r="B310" s="209"/>
      <c r="C310" s="207"/>
      <c r="D310" s="207"/>
      <c r="E310" s="207"/>
      <c r="F310" s="207"/>
      <c r="G310" s="207"/>
      <c r="H310" s="207"/>
      <c r="I310" s="207"/>
      <c r="J310" s="207"/>
      <c r="K310" s="215"/>
      <c r="L310" s="215"/>
      <c r="M310" s="215"/>
      <c r="N310" s="215"/>
      <c r="O310" s="215"/>
      <c r="P310" s="207"/>
    </row>
    <row r="311" spans="1:16" ht="24">
      <c r="A311" s="42" t="s">
        <v>54</v>
      </c>
      <c r="B311" s="42">
        <v>2</v>
      </c>
      <c r="C311" s="42">
        <v>9</v>
      </c>
      <c r="D311" s="42">
        <v>0</v>
      </c>
      <c r="E311" s="42"/>
      <c r="F311" s="42">
        <f>C311+D311+E311</f>
        <v>9</v>
      </c>
      <c r="G311" s="42"/>
      <c r="H311" s="42"/>
      <c r="I311" s="42"/>
      <c r="J311" s="42">
        <f>G311-H311-I311</f>
        <v>0</v>
      </c>
      <c r="K311" s="42">
        <f>F311+J311</f>
        <v>9</v>
      </c>
      <c r="L311" s="81"/>
      <c r="M311" s="81"/>
      <c r="N311" s="81"/>
      <c r="O311" s="81" t="e">
        <f>N311/L311</f>
        <v>#DIV/0!</v>
      </c>
      <c r="P311" s="81"/>
    </row>
    <row r="312" spans="1:16" ht="24">
      <c r="A312" s="42" t="s">
        <v>55</v>
      </c>
      <c r="B312" s="42">
        <v>2</v>
      </c>
      <c r="C312" s="42">
        <v>8</v>
      </c>
      <c r="D312" s="47"/>
      <c r="E312" s="42"/>
      <c r="F312" s="42">
        <f t="shared" ref="F312:F325" si="57">C312+D312+E312</f>
        <v>8</v>
      </c>
      <c r="G312" s="42"/>
      <c r="H312" s="42"/>
      <c r="I312" s="42"/>
      <c r="J312" s="42">
        <f t="shared" ref="J312:J325" si="58">G312-H312-I312</f>
        <v>0</v>
      </c>
      <c r="K312" s="42">
        <f t="shared" ref="K312:K325" si="59">F312+J312</f>
        <v>8</v>
      </c>
      <c r="L312" s="81"/>
      <c r="M312" s="81"/>
      <c r="N312" s="81"/>
      <c r="O312" s="81" t="e">
        <f t="shared" ref="O312:O325" si="60">N312/L312</f>
        <v>#DIV/0!</v>
      </c>
      <c r="P312" s="81"/>
    </row>
    <row r="313" spans="1:16" ht="24">
      <c r="A313" s="42" t="s">
        <v>56</v>
      </c>
      <c r="B313" s="42">
        <v>22</v>
      </c>
      <c r="C313" s="42">
        <v>109</v>
      </c>
      <c r="D313" s="47"/>
      <c r="E313" s="42"/>
      <c r="F313" s="42">
        <f t="shared" si="57"/>
        <v>109</v>
      </c>
      <c r="G313" s="42"/>
      <c r="H313" s="42"/>
      <c r="I313" s="42"/>
      <c r="J313" s="42">
        <f t="shared" si="58"/>
        <v>0</v>
      </c>
      <c r="K313" s="42">
        <f t="shared" si="59"/>
        <v>109</v>
      </c>
      <c r="L313" s="81"/>
      <c r="M313" s="81"/>
      <c r="N313" s="81"/>
      <c r="O313" s="81" t="e">
        <f t="shared" si="60"/>
        <v>#DIV/0!</v>
      </c>
      <c r="P313" s="81"/>
    </row>
    <row r="314" spans="1:16" ht="24">
      <c r="A314" s="42" t="s">
        <v>57</v>
      </c>
      <c r="B314" s="42">
        <v>3</v>
      </c>
      <c r="C314" s="42">
        <v>11</v>
      </c>
      <c r="D314" s="47"/>
      <c r="E314" s="42"/>
      <c r="F314" s="42">
        <f t="shared" si="57"/>
        <v>11</v>
      </c>
      <c r="G314" s="42"/>
      <c r="H314" s="42"/>
      <c r="I314" s="42"/>
      <c r="J314" s="42">
        <f t="shared" si="58"/>
        <v>0</v>
      </c>
      <c r="K314" s="42">
        <f t="shared" si="59"/>
        <v>11</v>
      </c>
      <c r="L314" s="81"/>
      <c r="M314" s="81"/>
      <c r="N314" s="81"/>
      <c r="O314" s="81" t="e">
        <f t="shared" si="60"/>
        <v>#DIV/0!</v>
      </c>
      <c r="P314" s="81"/>
    </row>
    <row r="315" spans="1:16" ht="24">
      <c r="A315" s="42" t="s">
        <v>58</v>
      </c>
      <c r="B315" s="42">
        <v>9</v>
      </c>
      <c r="C315" s="42">
        <v>39</v>
      </c>
      <c r="D315" s="47"/>
      <c r="E315" s="42"/>
      <c r="F315" s="42">
        <f t="shared" si="57"/>
        <v>39</v>
      </c>
      <c r="G315" s="42"/>
      <c r="H315" s="42"/>
      <c r="I315" s="42"/>
      <c r="J315" s="42">
        <f t="shared" si="58"/>
        <v>0</v>
      </c>
      <c r="K315" s="42">
        <f t="shared" si="59"/>
        <v>39</v>
      </c>
      <c r="L315" s="81"/>
      <c r="M315" s="81"/>
      <c r="N315" s="81"/>
      <c r="O315" s="81" t="e">
        <f t="shared" si="60"/>
        <v>#DIV/0!</v>
      </c>
      <c r="P315" s="81"/>
    </row>
    <row r="316" spans="1:16" ht="24">
      <c r="A316" s="42" t="s">
        <v>59</v>
      </c>
      <c r="B316" s="42">
        <v>5</v>
      </c>
      <c r="C316" s="42">
        <v>26</v>
      </c>
      <c r="D316" s="47"/>
      <c r="E316" s="42"/>
      <c r="F316" s="42">
        <f t="shared" si="57"/>
        <v>26</v>
      </c>
      <c r="G316" s="42"/>
      <c r="H316" s="42"/>
      <c r="I316" s="42"/>
      <c r="J316" s="42">
        <f t="shared" si="58"/>
        <v>0</v>
      </c>
      <c r="K316" s="42">
        <f t="shared" si="59"/>
        <v>26</v>
      </c>
      <c r="L316" s="81"/>
      <c r="M316" s="81"/>
      <c r="N316" s="81"/>
      <c r="O316" s="81" t="e">
        <f t="shared" si="60"/>
        <v>#DIV/0!</v>
      </c>
      <c r="P316" s="81"/>
    </row>
    <row r="317" spans="1:16" ht="24">
      <c r="A317" s="42" t="s">
        <v>60</v>
      </c>
      <c r="B317" s="42">
        <v>7</v>
      </c>
      <c r="C317" s="42">
        <v>50</v>
      </c>
      <c r="D317" s="47">
        <v>0</v>
      </c>
      <c r="E317" s="42"/>
      <c r="F317" s="42">
        <f>C317+D317+E317</f>
        <v>50</v>
      </c>
      <c r="G317" s="42"/>
      <c r="H317" s="42"/>
      <c r="I317" s="42"/>
      <c r="J317" s="42">
        <f t="shared" si="58"/>
        <v>0</v>
      </c>
      <c r="K317" s="42">
        <f>F317+J317</f>
        <v>50</v>
      </c>
      <c r="L317" s="81"/>
      <c r="M317" s="81"/>
      <c r="N317" s="81"/>
      <c r="O317" s="81"/>
      <c r="P317" s="81"/>
    </row>
    <row r="318" spans="1:16" ht="24">
      <c r="A318" s="42" t="s">
        <v>61</v>
      </c>
      <c r="B318" s="42">
        <v>4</v>
      </c>
      <c r="C318" s="42">
        <v>22</v>
      </c>
      <c r="D318" s="47"/>
      <c r="E318" s="42"/>
      <c r="F318" s="42">
        <f t="shared" si="57"/>
        <v>22</v>
      </c>
      <c r="G318" s="42"/>
      <c r="H318" s="42"/>
      <c r="I318" s="42"/>
      <c r="J318" s="42">
        <f t="shared" si="58"/>
        <v>0</v>
      </c>
      <c r="K318" s="42">
        <f t="shared" si="59"/>
        <v>22</v>
      </c>
      <c r="L318" s="81"/>
      <c r="M318" s="81"/>
      <c r="N318" s="81"/>
      <c r="O318" s="81" t="e">
        <f t="shared" si="60"/>
        <v>#DIV/0!</v>
      </c>
      <c r="P318" s="81"/>
    </row>
    <row r="319" spans="1:16" ht="24">
      <c r="A319" s="42" t="s">
        <v>62</v>
      </c>
      <c r="B319" s="42">
        <v>13</v>
      </c>
      <c r="C319" s="42">
        <v>47</v>
      </c>
      <c r="D319" s="47"/>
      <c r="E319" s="42"/>
      <c r="F319" s="42">
        <f t="shared" si="57"/>
        <v>47</v>
      </c>
      <c r="G319" s="42"/>
      <c r="H319" s="42"/>
      <c r="I319" s="42"/>
      <c r="J319" s="42">
        <f t="shared" si="58"/>
        <v>0</v>
      </c>
      <c r="K319" s="42">
        <f t="shared" si="59"/>
        <v>47</v>
      </c>
      <c r="L319" s="81"/>
      <c r="M319" s="81"/>
      <c r="N319" s="81"/>
      <c r="O319" s="81" t="e">
        <f t="shared" si="60"/>
        <v>#DIV/0!</v>
      </c>
      <c r="P319" s="81"/>
    </row>
    <row r="320" spans="1:16" ht="24">
      <c r="A320" s="42" t="s">
        <v>63</v>
      </c>
      <c r="B320" s="42">
        <v>30</v>
      </c>
      <c r="C320" s="42">
        <v>307</v>
      </c>
      <c r="D320" s="47"/>
      <c r="E320" s="42"/>
      <c r="F320" s="42">
        <f t="shared" si="57"/>
        <v>307</v>
      </c>
      <c r="G320" s="42"/>
      <c r="H320" s="42"/>
      <c r="I320" s="42"/>
      <c r="J320" s="42">
        <f t="shared" si="58"/>
        <v>0</v>
      </c>
      <c r="K320" s="42">
        <f t="shared" si="59"/>
        <v>307</v>
      </c>
      <c r="L320" s="81"/>
      <c r="M320" s="81"/>
      <c r="N320" s="81"/>
      <c r="O320" s="81" t="e">
        <f t="shared" si="60"/>
        <v>#DIV/0!</v>
      </c>
      <c r="P320" s="81"/>
    </row>
    <row r="321" spans="1:16" ht="24">
      <c r="A321" s="42" t="s">
        <v>64</v>
      </c>
      <c r="B321" s="42">
        <v>8</v>
      </c>
      <c r="C321" s="42">
        <v>57</v>
      </c>
      <c r="D321" s="47"/>
      <c r="E321" s="42"/>
      <c r="F321" s="42">
        <f t="shared" si="57"/>
        <v>57</v>
      </c>
      <c r="G321" s="42"/>
      <c r="H321" s="42"/>
      <c r="I321" s="42"/>
      <c r="J321" s="42">
        <f t="shared" si="58"/>
        <v>0</v>
      </c>
      <c r="K321" s="42">
        <f t="shared" si="59"/>
        <v>57</v>
      </c>
      <c r="L321" s="81"/>
      <c r="M321" s="81"/>
      <c r="N321" s="81"/>
      <c r="O321" s="81" t="e">
        <f t="shared" si="60"/>
        <v>#DIV/0!</v>
      </c>
      <c r="P321" s="81"/>
    </row>
    <row r="322" spans="1:16" ht="24">
      <c r="A322" s="42" t="s">
        <v>65</v>
      </c>
      <c r="B322" s="42"/>
      <c r="C322" s="42"/>
      <c r="D322" s="47"/>
      <c r="E322" s="42"/>
      <c r="F322" s="42"/>
      <c r="G322" s="42"/>
      <c r="H322" s="42"/>
      <c r="I322" s="42"/>
      <c r="J322" s="42"/>
      <c r="K322" s="42"/>
      <c r="L322" s="81"/>
      <c r="M322" s="81"/>
      <c r="N322" s="81"/>
      <c r="O322" s="81"/>
      <c r="P322" s="81"/>
    </row>
    <row r="323" spans="1:16" ht="24">
      <c r="A323" s="42" t="s">
        <v>66</v>
      </c>
      <c r="B323" s="42">
        <v>4</v>
      </c>
      <c r="C323" s="42">
        <v>21</v>
      </c>
      <c r="D323" s="47"/>
      <c r="E323" s="42"/>
      <c r="F323" s="42">
        <f t="shared" si="57"/>
        <v>21</v>
      </c>
      <c r="G323" s="42"/>
      <c r="H323" s="42"/>
      <c r="I323" s="42"/>
      <c r="J323" s="42">
        <f t="shared" si="58"/>
        <v>0</v>
      </c>
      <c r="K323" s="42">
        <f t="shared" si="59"/>
        <v>21</v>
      </c>
      <c r="L323" s="81"/>
      <c r="M323" s="81"/>
      <c r="N323" s="81"/>
      <c r="O323" s="81" t="e">
        <f t="shared" si="60"/>
        <v>#DIV/0!</v>
      </c>
      <c r="P323" s="81"/>
    </row>
    <row r="324" spans="1:16" ht="24">
      <c r="A324" s="42" t="s">
        <v>67</v>
      </c>
      <c r="B324" s="83">
        <v>9</v>
      </c>
      <c r="C324" s="83">
        <v>44</v>
      </c>
      <c r="D324" s="119">
        <v>0</v>
      </c>
      <c r="E324" s="83"/>
      <c r="F324" s="42">
        <f t="shared" si="57"/>
        <v>44</v>
      </c>
      <c r="G324" s="83"/>
      <c r="H324" s="83"/>
      <c r="I324" s="83"/>
      <c r="J324" s="42">
        <f t="shared" si="58"/>
        <v>0</v>
      </c>
      <c r="K324" s="42">
        <f t="shared" si="59"/>
        <v>44</v>
      </c>
      <c r="L324" s="100"/>
      <c r="M324" s="100"/>
      <c r="N324" s="100"/>
      <c r="O324" s="81" t="e">
        <f t="shared" si="60"/>
        <v>#DIV/0!</v>
      </c>
      <c r="P324" s="100"/>
    </row>
    <row r="325" spans="1:16" ht="24">
      <c r="A325" s="84" t="s">
        <v>23</v>
      </c>
      <c r="B325" s="85">
        <f>SUM(B313:B324)</f>
        <v>114</v>
      </c>
      <c r="C325" s="85">
        <f>SUM(C311:C324)</f>
        <v>750</v>
      </c>
      <c r="D325" s="119">
        <f>SUM(D311:D324)</f>
        <v>0</v>
      </c>
      <c r="E325" s="85"/>
      <c r="F325" s="86">
        <f t="shared" si="57"/>
        <v>750</v>
      </c>
      <c r="G325" s="85"/>
      <c r="H325" s="85"/>
      <c r="I325" s="85"/>
      <c r="J325" s="86">
        <f t="shared" si="58"/>
        <v>0</v>
      </c>
      <c r="K325" s="86">
        <f t="shared" si="59"/>
        <v>750</v>
      </c>
      <c r="L325" s="85"/>
      <c r="M325" s="85"/>
      <c r="N325" s="85"/>
      <c r="O325" s="89" t="e">
        <f t="shared" si="60"/>
        <v>#DIV/0!</v>
      </c>
      <c r="P325" s="85"/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8" t="s">
        <v>115</v>
      </c>
      <c r="B327" s="209" t="s">
        <v>20</v>
      </c>
      <c r="C327" s="210" t="s">
        <v>40</v>
      </c>
      <c r="D327" s="211"/>
      <c r="E327" s="211"/>
      <c r="F327" s="212"/>
      <c r="G327" s="210" t="s">
        <v>41</v>
      </c>
      <c r="H327" s="211"/>
      <c r="I327" s="211"/>
      <c r="J327" s="212"/>
      <c r="K327" s="213" t="s">
        <v>42</v>
      </c>
      <c r="L327" s="213" t="s">
        <v>43</v>
      </c>
      <c r="M327" s="213" t="s">
        <v>44</v>
      </c>
      <c r="N327" s="213" t="s">
        <v>45</v>
      </c>
      <c r="O327" s="213" t="s">
        <v>46</v>
      </c>
      <c r="P327" s="205" t="s">
        <v>21</v>
      </c>
    </row>
    <row r="328" spans="1:16">
      <c r="A328" s="208"/>
      <c r="B328" s="209"/>
      <c r="C328" s="205" t="s">
        <v>47</v>
      </c>
      <c r="D328" s="205" t="s">
        <v>48</v>
      </c>
      <c r="E328" s="205" t="s">
        <v>49</v>
      </c>
      <c r="F328" s="205" t="s">
        <v>50</v>
      </c>
      <c r="G328" s="205" t="s">
        <v>51</v>
      </c>
      <c r="H328" s="205" t="s">
        <v>52</v>
      </c>
      <c r="I328" s="205" t="s">
        <v>49</v>
      </c>
      <c r="J328" s="205" t="s">
        <v>53</v>
      </c>
      <c r="K328" s="214"/>
      <c r="L328" s="214"/>
      <c r="M328" s="214"/>
      <c r="N328" s="214"/>
      <c r="O328" s="214"/>
      <c r="P328" s="206"/>
    </row>
    <row r="329" spans="1:16">
      <c r="A329" s="208"/>
      <c r="B329" s="209"/>
      <c r="C329" s="206"/>
      <c r="D329" s="206"/>
      <c r="E329" s="206"/>
      <c r="F329" s="206"/>
      <c r="G329" s="206"/>
      <c r="H329" s="206"/>
      <c r="I329" s="206"/>
      <c r="J329" s="206"/>
      <c r="K329" s="214"/>
      <c r="L329" s="214"/>
      <c r="M329" s="214"/>
      <c r="N329" s="214"/>
      <c r="O329" s="214"/>
      <c r="P329" s="206"/>
    </row>
    <row r="330" spans="1:16">
      <c r="A330" s="208"/>
      <c r="B330" s="209"/>
      <c r="C330" s="207"/>
      <c r="D330" s="207"/>
      <c r="E330" s="207"/>
      <c r="F330" s="207"/>
      <c r="G330" s="207"/>
      <c r="H330" s="207"/>
      <c r="I330" s="207"/>
      <c r="J330" s="207"/>
      <c r="K330" s="215"/>
      <c r="L330" s="215"/>
      <c r="M330" s="215"/>
      <c r="N330" s="215"/>
      <c r="O330" s="215"/>
      <c r="P330" s="207"/>
    </row>
    <row r="331" spans="1:16" ht="24">
      <c r="A331" s="42" t="s">
        <v>54</v>
      </c>
      <c r="B331" s="42">
        <v>1</v>
      </c>
      <c r="C331" s="42">
        <v>3</v>
      </c>
      <c r="D331" s="42">
        <v>0</v>
      </c>
      <c r="E331" s="42"/>
      <c r="F331" s="42">
        <f>C331+D331+E331</f>
        <v>3</v>
      </c>
      <c r="G331" s="42"/>
      <c r="H331" s="42"/>
      <c r="I331" s="42"/>
      <c r="J331" s="42">
        <f>G331-H331-I331</f>
        <v>0</v>
      </c>
      <c r="K331" s="42">
        <f>F331+J331</f>
        <v>3</v>
      </c>
      <c r="L331" s="81"/>
      <c r="M331" s="81"/>
      <c r="N331" s="81"/>
      <c r="O331" s="81" t="e">
        <f>N331/L331</f>
        <v>#DIV/0!</v>
      </c>
      <c r="P331" s="81"/>
    </row>
    <row r="332" spans="1:16" ht="24">
      <c r="A332" s="42" t="s">
        <v>55</v>
      </c>
      <c r="B332" s="42">
        <v>0</v>
      </c>
      <c r="C332" s="42">
        <v>0</v>
      </c>
      <c r="D332" s="47"/>
      <c r="E332" s="42"/>
      <c r="F332" s="42">
        <f t="shared" ref="F332:F337" si="61">C332+D332+E332</f>
        <v>0</v>
      </c>
      <c r="G332" s="42"/>
      <c r="H332" s="42"/>
      <c r="I332" s="42"/>
      <c r="J332" s="42">
        <f t="shared" ref="J332:J336" si="62">G332-H332-I332</f>
        <v>0</v>
      </c>
      <c r="K332" s="42">
        <f t="shared" ref="K332:K336" si="63">F332+J332</f>
        <v>0</v>
      </c>
      <c r="L332" s="81"/>
      <c r="M332" s="81"/>
      <c r="N332" s="81"/>
      <c r="O332" s="81" t="e">
        <f t="shared" ref="O332:O336" si="64">N332/L332</f>
        <v>#DIV/0!</v>
      </c>
      <c r="P332" s="81"/>
    </row>
    <row r="333" spans="1:16" ht="24">
      <c r="A333" s="42" t="s">
        <v>56</v>
      </c>
      <c r="B333" s="42">
        <v>0</v>
      </c>
      <c r="C333" s="42">
        <v>0</v>
      </c>
      <c r="D333" s="47"/>
      <c r="E333" s="42"/>
      <c r="F333" s="42">
        <f t="shared" si="61"/>
        <v>0</v>
      </c>
      <c r="G333" s="42"/>
      <c r="H333" s="42"/>
      <c r="I333" s="42"/>
      <c r="J333" s="42">
        <f t="shared" si="62"/>
        <v>0</v>
      </c>
      <c r="K333" s="42">
        <f t="shared" si="63"/>
        <v>0</v>
      </c>
      <c r="L333" s="81"/>
      <c r="M333" s="81"/>
      <c r="N333" s="81"/>
      <c r="O333" s="81" t="e">
        <f t="shared" si="64"/>
        <v>#DIV/0!</v>
      </c>
      <c r="P333" s="81"/>
    </row>
    <row r="334" spans="1:16" ht="24">
      <c r="A334" s="42" t="s">
        <v>57</v>
      </c>
      <c r="B334" s="42">
        <v>0</v>
      </c>
      <c r="C334" s="42">
        <v>0</v>
      </c>
      <c r="D334" s="47"/>
      <c r="E334" s="42"/>
      <c r="F334" s="42">
        <f t="shared" si="61"/>
        <v>0</v>
      </c>
      <c r="G334" s="42"/>
      <c r="H334" s="42"/>
      <c r="I334" s="42"/>
      <c r="J334" s="42">
        <f t="shared" si="62"/>
        <v>0</v>
      </c>
      <c r="K334" s="42">
        <f t="shared" si="63"/>
        <v>0</v>
      </c>
      <c r="L334" s="81"/>
      <c r="M334" s="81"/>
      <c r="N334" s="81"/>
      <c r="O334" s="81" t="e">
        <f t="shared" si="64"/>
        <v>#DIV/0!</v>
      </c>
      <c r="P334" s="81"/>
    </row>
    <row r="335" spans="1:16" ht="24">
      <c r="A335" s="42" t="s">
        <v>58</v>
      </c>
      <c r="B335" s="42">
        <v>0</v>
      </c>
      <c r="C335" s="42">
        <v>0</v>
      </c>
      <c r="D335" s="47">
        <v>0</v>
      </c>
      <c r="E335" s="42"/>
      <c r="F335" s="42">
        <f t="shared" si="61"/>
        <v>0</v>
      </c>
      <c r="G335" s="42"/>
      <c r="H335" s="42"/>
      <c r="I335" s="42"/>
      <c r="J335" s="42">
        <f t="shared" si="62"/>
        <v>0</v>
      </c>
      <c r="K335" s="42">
        <f t="shared" si="63"/>
        <v>0</v>
      </c>
      <c r="L335" s="81"/>
      <c r="M335" s="81"/>
      <c r="N335" s="81"/>
      <c r="O335" s="81" t="e">
        <f t="shared" si="64"/>
        <v>#DIV/0!</v>
      </c>
      <c r="P335" s="81"/>
    </row>
    <row r="336" spans="1:16" ht="24">
      <c r="A336" s="42" t="s">
        <v>59</v>
      </c>
      <c r="B336" s="42">
        <v>0</v>
      </c>
      <c r="C336" s="42">
        <v>0</v>
      </c>
      <c r="D336" s="47">
        <v>0</v>
      </c>
      <c r="E336" s="42"/>
      <c r="F336" s="42">
        <f t="shared" si="61"/>
        <v>0</v>
      </c>
      <c r="G336" s="42"/>
      <c r="H336" s="42"/>
      <c r="I336" s="42"/>
      <c r="J336" s="42">
        <f t="shared" si="62"/>
        <v>0</v>
      </c>
      <c r="K336" s="42">
        <f t="shared" si="63"/>
        <v>0</v>
      </c>
      <c r="L336" s="81"/>
      <c r="M336" s="81"/>
      <c r="N336" s="81"/>
      <c r="O336" s="81" t="e">
        <f t="shared" si="64"/>
        <v>#DIV/0!</v>
      </c>
      <c r="P336" s="81"/>
    </row>
    <row r="337" spans="1:16" ht="24">
      <c r="A337" s="42" t="s">
        <v>60</v>
      </c>
      <c r="B337" s="42">
        <v>0</v>
      </c>
      <c r="C337" s="42">
        <v>0</v>
      </c>
      <c r="D337" s="47"/>
      <c r="E337" s="42"/>
      <c r="F337" s="42">
        <f t="shared" si="61"/>
        <v>0</v>
      </c>
      <c r="G337" s="42"/>
      <c r="H337" s="42"/>
      <c r="I337" s="42"/>
      <c r="J337" s="42"/>
      <c r="K337" s="42"/>
      <c r="L337" s="81"/>
      <c r="M337" s="81"/>
      <c r="N337" s="81"/>
      <c r="O337" s="81"/>
      <c r="P337" s="81"/>
    </row>
    <row r="338" spans="1:16" ht="24">
      <c r="A338" s="42" t="s">
        <v>61</v>
      </c>
      <c r="B338" s="42">
        <v>0</v>
      </c>
      <c r="C338" s="42">
        <v>0</v>
      </c>
      <c r="D338" s="47"/>
      <c r="E338" s="42"/>
      <c r="F338" s="42">
        <f t="shared" ref="F338:F342" si="65">C338+D338+E338</f>
        <v>0</v>
      </c>
      <c r="G338" s="42"/>
      <c r="H338" s="42"/>
      <c r="I338" s="42"/>
      <c r="J338" s="42">
        <f t="shared" ref="J338:J341" si="66">G338-H338-I338</f>
        <v>0</v>
      </c>
      <c r="K338" s="42">
        <f t="shared" ref="K338:K341" si="67">F338+J338</f>
        <v>0</v>
      </c>
      <c r="L338" s="81"/>
      <c r="M338" s="81"/>
      <c r="N338" s="81"/>
      <c r="O338" s="81" t="e">
        <f t="shared" ref="O338:O341" si="68">N338/L338</f>
        <v>#DIV/0!</v>
      </c>
      <c r="P338" s="81"/>
    </row>
    <row r="339" spans="1:16" ht="24">
      <c r="A339" s="42" t="s">
        <v>62</v>
      </c>
      <c r="B339" s="42">
        <v>0</v>
      </c>
      <c r="C339" s="42">
        <v>0</v>
      </c>
      <c r="D339" s="47"/>
      <c r="E339" s="42"/>
      <c r="F339" s="42">
        <f t="shared" si="65"/>
        <v>0</v>
      </c>
      <c r="G339" s="42"/>
      <c r="H339" s="42"/>
      <c r="I339" s="42"/>
      <c r="J339" s="42">
        <f t="shared" si="66"/>
        <v>0</v>
      </c>
      <c r="K339" s="42">
        <f t="shared" si="67"/>
        <v>0</v>
      </c>
      <c r="L339" s="81"/>
      <c r="M339" s="81"/>
      <c r="N339" s="81"/>
      <c r="O339" s="81" t="e">
        <f t="shared" si="68"/>
        <v>#DIV/0!</v>
      </c>
      <c r="P339" s="81"/>
    </row>
    <row r="340" spans="1:16" ht="24">
      <c r="A340" s="42" t="s">
        <v>63</v>
      </c>
      <c r="B340" s="42">
        <v>0</v>
      </c>
      <c r="C340" s="42">
        <v>0</v>
      </c>
      <c r="D340" s="47"/>
      <c r="E340" s="42"/>
      <c r="F340" s="42">
        <f t="shared" si="65"/>
        <v>0</v>
      </c>
      <c r="G340" s="42"/>
      <c r="H340" s="42"/>
      <c r="I340" s="42"/>
      <c r="J340" s="42">
        <f t="shared" si="66"/>
        <v>0</v>
      </c>
      <c r="K340" s="42">
        <f t="shared" si="67"/>
        <v>0</v>
      </c>
      <c r="L340" s="81"/>
      <c r="M340" s="81"/>
      <c r="N340" s="81"/>
      <c r="O340" s="81" t="e">
        <f t="shared" si="68"/>
        <v>#DIV/0!</v>
      </c>
      <c r="P340" s="81"/>
    </row>
    <row r="341" spans="1:16" ht="24">
      <c r="A341" s="42" t="s">
        <v>64</v>
      </c>
      <c r="B341" s="42">
        <v>0</v>
      </c>
      <c r="C341" s="42">
        <v>0</v>
      </c>
      <c r="D341" s="47"/>
      <c r="E341" s="42"/>
      <c r="F341" s="42">
        <f t="shared" si="65"/>
        <v>0</v>
      </c>
      <c r="G341" s="42"/>
      <c r="H341" s="42"/>
      <c r="I341" s="42"/>
      <c r="J341" s="42">
        <f t="shared" si="66"/>
        <v>0</v>
      </c>
      <c r="K341" s="42">
        <f t="shared" si="67"/>
        <v>0</v>
      </c>
      <c r="L341" s="81"/>
      <c r="M341" s="81"/>
      <c r="N341" s="81"/>
      <c r="O341" s="81" t="e">
        <f t="shared" si="68"/>
        <v>#DIV/0!</v>
      </c>
      <c r="P341" s="81"/>
    </row>
    <row r="342" spans="1:16" ht="24">
      <c r="A342" s="42" t="s">
        <v>65</v>
      </c>
      <c r="B342" s="42">
        <v>0</v>
      </c>
      <c r="C342" s="42">
        <v>0</v>
      </c>
      <c r="D342" s="47"/>
      <c r="E342" s="42"/>
      <c r="F342" s="42">
        <f t="shared" si="65"/>
        <v>0</v>
      </c>
      <c r="G342" s="42"/>
      <c r="H342" s="42"/>
      <c r="I342" s="42"/>
      <c r="J342" s="42"/>
      <c r="K342" s="42"/>
      <c r="L342" s="81"/>
      <c r="M342" s="81"/>
      <c r="N342" s="81"/>
      <c r="O342" s="81"/>
      <c r="P342" s="81"/>
    </row>
    <row r="343" spans="1:16" ht="24">
      <c r="A343" s="42" t="s">
        <v>66</v>
      </c>
      <c r="B343" s="42">
        <v>0</v>
      </c>
      <c r="C343" s="42">
        <v>0</v>
      </c>
      <c r="D343" s="47"/>
      <c r="E343" s="42"/>
      <c r="F343" s="42">
        <f t="shared" ref="F343:F345" si="69">C343+D343+E343</f>
        <v>0</v>
      </c>
      <c r="G343" s="42"/>
      <c r="H343" s="42"/>
      <c r="I343" s="42"/>
      <c r="J343" s="42">
        <f t="shared" ref="J343:J345" si="70">G343-H343-I343</f>
        <v>0</v>
      </c>
      <c r="K343" s="42">
        <f t="shared" ref="K343:K345" si="71">F343+J343</f>
        <v>0</v>
      </c>
      <c r="L343" s="81"/>
      <c r="M343" s="81"/>
      <c r="N343" s="81"/>
      <c r="O343" s="81" t="e">
        <f t="shared" ref="O343:O345" si="72">N343/L343</f>
        <v>#DIV/0!</v>
      </c>
      <c r="P343" s="81"/>
    </row>
    <row r="344" spans="1:16" ht="24">
      <c r="A344" s="42" t="s">
        <v>67</v>
      </c>
      <c r="B344" s="83">
        <v>0</v>
      </c>
      <c r="C344" s="83">
        <v>0</v>
      </c>
      <c r="D344" s="119"/>
      <c r="E344" s="83"/>
      <c r="F344" s="42">
        <f t="shared" si="69"/>
        <v>0</v>
      </c>
      <c r="G344" s="83"/>
      <c r="H344" s="83"/>
      <c r="I344" s="83"/>
      <c r="J344" s="42">
        <f t="shared" si="70"/>
        <v>0</v>
      </c>
      <c r="K344" s="42">
        <f t="shared" si="71"/>
        <v>0</v>
      </c>
      <c r="L344" s="100"/>
      <c r="M344" s="100"/>
      <c r="N344" s="100"/>
      <c r="O344" s="81" t="e">
        <f t="shared" si="72"/>
        <v>#DIV/0!</v>
      </c>
      <c r="P344" s="100"/>
    </row>
    <row r="345" spans="1:16" ht="24">
      <c r="A345" s="84" t="s">
        <v>23</v>
      </c>
      <c r="B345" s="85">
        <f>SUM(B331:B344)</f>
        <v>1</v>
      </c>
      <c r="C345" s="85">
        <f>SUM(C331:C344)</f>
        <v>3</v>
      </c>
      <c r="D345" s="119">
        <f>SUM(D331:D344)</f>
        <v>0</v>
      </c>
      <c r="E345" s="85"/>
      <c r="F345" s="86">
        <f t="shared" si="69"/>
        <v>3</v>
      </c>
      <c r="G345" s="85"/>
      <c r="H345" s="85"/>
      <c r="I345" s="85"/>
      <c r="J345" s="86">
        <f t="shared" si="70"/>
        <v>0</v>
      </c>
      <c r="K345" s="86">
        <f t="shared" si="71"/>
        <v>3</v>
      </c>
      <c r="L345" s="85"/>
      <c r="M345" s="85"/>
      <c r="N345" s="85"/>
      <c r="O345" s="89" t="e">
        <f t="shared" si="72"/>
        <v>#DIV/0!</v>
      </c>
      <c r="P345" s="85"/>
    </row>
    <row r="346" spans="1:16" ht="17.2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</row>
    <row r="347" spans="1:16" ht="24">
      <c r="A347" s="208" t="s">
        <v>10</v>
      </c>
      <c r="B347" s="209" t="s">
        <v>20</v>
      </c>
      <c r="C347" s="210" t="s">
        <v>40</v>
      </c>
      <c r="D347" s="211"/>
      <c r="E347" s="211"/>
      <c r="F347" s="212"/>
      <c r="G347" s="210" t="s">
        <v>41</v>
      </c>
      <c r="H347" s="211"/>
      <c r="I347" s="211"/>
      <c r="J347" s="212"/>
      <c r="K347" s="213" t="s">
        <v>42</v>
      </c>
      <c r="L347" s="213" t="s">
        <v>43</v>
      </c>
      <c r="M347" s="213" t="s">
        <v>44</v>
      </c>
      <c r="N347" s="213" t="s">
        <v>45</v>
      </c>
      <c r="O347" s="213" t="s">
        <v>46</v>
      </c>
      <c r="P347" s="205" t="s">
        <v>21</v>
      </c>
    </row>
    <row r="348" spans="1:16">
      <c r="A348" s="208"/>
      <c r="B348" s="209"/>
      <c r="C348" s="205" t="s">
        <v>47</v>
      </c>
      <c r="D348" s="205" t="s">
        <v>48</v>
      </c>
      <c r="E348" s="205" t="s">
        <v>49</v>
      </c>
      <c r="F348" s="205" t="s">
        <v>50</v>
      </c>
      <c r="G348" s="205" t="s">
        <v>51</v>
      </c>
      <c r="H348" s="205" t="s">
        <v>52</v>
      </c>
      <c r="I348" s="205" t="s">
        <v>49</v>
      </c>
      <c r="J348" s="205" t="s">
        <v>53</v>
      </c>
      <c r="K348" s="214"/>
      <c r="L348" s="214"/>
      <c r="M348" s="214"/>
      <c r="N348" s="214"/>
      <c r="O348" s="214"/>
      <c r="P348" s="206"/>
    </row>
    <row r="349" spans="1:16">
      <c r="A349" s="208"/>
      <c r="B349" s="209"/>
      <c r="C349" s="206"/>
      <c r="D349" s="206"/>
      <c r="E349" s="206"/>
      <c r="F349" s="206"/>
      <c r="G349" s="206"/>
      <c r="H349" s="206"/>
      <c r="I349" s="206"/>
      <c r="J349" s="206"/>
      <c r="K349" s="214"/>
      <c r="L349" s="214"/>
      <c r="M349" s="214"/>
      <c r="N349" s="214"/>
      <c r="O349" s="214"/>
      <c r="P349" s="206"/>
    </row>
    <row r="350" spans="1:16">
      <c r="A350" s="208"/>
      <c r="B350" s="209"/>
      <c r="C350" s="207"/>
      <c r="D350" s="207"/>
      <c r="E350" s="207"/>
      <c r="F350" s="207"/>
      <c r="G350" s="207"/>
      <c r="H350" s="207"/>
      <c r="I350" s="207"/>
      <c r="J350" s="207"/>
      <c r="K350" s="215"/>
      <c r="L350" s="215"/>
      <c r="M350" s="215"/>
      <c r="N350" s="215"/>
      <c r="O350" s="215"/>
      <c r="P350" s="207"/>
    </row>
    <row r="351" spans="1:16" ht="24">
      <c r="A351" s="42" t="s">
        <v>54</v>
      </c>
      <c r="B351" s="42">
        <v>1</v>
      </c>
      <c r="C351" s="42">
        <v>5</v>
      </c>
      <c r="D351" s="42">
        <v>0</v>
      </c>
      <c r="E351" s="42"/>
      <c r="F351" s="42">
        <f>C351+D351+E351</f>
        <v>5</v>
      </c>
      <c r="G351" s="42"/>
      <c r="H351" s="42"/>
      <c r="I351" s="42"/>
      <c r="J351" s="42">
        <f>G351-H351-I351</f>
        <v>0</v>
      </c>
      <c r="K351" s="42">
        <f>F351+J351</f>
        <v>5</v>
      </c>
      <c r="L351" s="42"/>
      <c r="M351" s="42"/>
      <c r="N351" s="42"/>
      <c r="O351" s="42">
        <v>0</v>
      </c>
      <c r="P351" s="42"/>
    </row>
    <row r="352" spans="1:16" ht="24">
      <c r="A352" s="42" t="s">
        <v>55</v>
      </c>
      <c r="B352" s="42">
        <v>0</v>
      </c>
      <c r="C352" s="42">
        <v>0</v>
      </c>
      <c r="D352" s="47"/>
      <c r="E352" s="42"/>
      <c r="F352" s="42">
        <f t="shared" ref="F352:F365" si="73">C352+D352+E352</f>
        <v>0</v>
      </c>
      <c r="G352" s="42"/>
      <c r="H352" s="42"/>
      <c r="I352" s="42"/>
      <c r="J352" s="42">
        <f t="shared" ref="J352:J356" si="74">G352-H352-I352</f>
        <v>0</v>
      </c>
      <c r="K352" s="42">
        <f t="shared" ref="K352:K356" si="75">F352+J352</f>
        <v>0</v>
      </c>
      <c r="L352" s="42"/>
      <c r="M352" s="42"/>
      <c r="N352" s="42"/>
      <c r="O352" s="42">
        <v>0</v>
      </c>
      <c r="P352" s="42"/>
    </row>
    <row r="353" spans="1:16" ht="24">
      <c r="A353" s="42" t="s">
        <v>56</v>
      </c>
      <c r="B353" s="42">
        <v>0</v>
      </c>
      <c r="C353" s="42">
        <v>0</v>
      </c>
      <c r="D353" s="47"/>
      <c r="E353" s="42"/>
      <c r="F353" s="42">
        <f t="shared" si="73"/>
        <v>0</v>
      </c>
      <c r="G353" s="42"/>
      <c r="H353" s="42"/>
      <c r="I353" s="42"/>
      <c r="J353" s="42">
        <f t="shared" si="74"/>
        <v>0</v>
      </c>
      <c r="K353" s="42">
        <f t="shared" si="75"/>
        <v>0</v>
      </c>
      <c r="L353" s="42"/>
      <c r="M353" s="42"/>
      <c r="N353" s="42"/>
      <c r="O353" s="42">
        <v>0</v>
      </c>
      <c r="P353" s="42"/>
    </row>
    <row r="354" spans="1:16" ht="24">
      <c r="A354" s="42" t="s">
        <v>57</v>
      </c>
      <c r="B354" s="42">
        <v>0</v>
      </c>
      <c r="C354" s="42">
        <v>0</v>
      </c>
      <c r="D354" s="47"/>
      <c r="E354" s="42"/>
      <c r="F354" s="42">
        <f t="shared" si="73"/>
        <v>0</v>
      </c>
      <c r="G354" s="42"/>
      <c r="H354" s="42"/>
      <c r="I354" s="42"/>
      <c r="J354" s="42">
        <f t="shared" si="74"/>
        <v>0</v>
      </c>
      <c r="K354" s="42">
        <f t="shared" si="75"/>
        <v>0</v>
      </c>
      <c r="L354" s="42"/>
      <c r="M354" s="42"/>
      <c r="N354" s="42"/>
      <c r="O354" s="42">
        <v>0</v>
      </c>
      <c r="P354" s="42"/>
    </row>
    <row r="355" spans="1:16" ht="24">
      <c r="A355" s="42" t="s">
        <v>58</v>
      </c>
      <c r="B355" s="42">
        <v>1</v>
      </c>
      <c r="C355" s="42">
        <v>3</v>
      </c>
      <c r="D355" s="47">
        <v>0</v>
      </c>
      <c r="E355" s="42"/>
      <c r="F355" s="42">
        <f t="shared" si="73"/>
        <v>3</v>
      </c>
      <c r="G355" s="42"/>
      <c r="H355" s="42"/>
      <c r="I355" s="42"/>
      <c r="J355" s="42">
        <f t="shared" si="74"/>
        <v>0</v>
      </c>
      <c r="K355" s="42">
        <f t="shared" si="75"/>
        <v>3</v>
      </c>
      <c r="L355" s="42"/>
      <c r="M355" s="42"/>
      <c r="N355" s="42"/>
      <c r="O355" s="42">
        <v>0</v>
      </c>
      <c r="P355" s="42"/>
    </row>
    <row r="356" spans="1:16" ht="24">
      <c r="A356" s="42" t="s">
        <v>59</v>
      </c>
      <c r="B356" s="42">
        <v>0</v>
      </c>
      <c r="C356" s="42">
        <v>0</v>
      </c>
      <c r="D356" s="47">
        <v>0</v>
      </c>
      <c r="E356" s="42"/>
      <c r="F356" s="42">
        <f t="shared" si="73"/>
        <v>0</v>
      </c>
      <c r="G356" s="42"/>
      <c r="H356" s="42"/>
      <c r="I356" s="42"/>
      <c r="J356" s="42">
        <f t="shared" si="74"/>
        <v>0</v>
      </c>
      <c r="K356" s="42">
        <f t="shared" si="75"/>
        <v>0</v>
      </c>
      <c r="L356" s="42"/>
      <c r="M356" s="42"/>
      <c r="N356" s="42"/>
      <c r="O356" s="42">
        <v>0</v>
      </c>
      <c r="P356" s="42"/>
    </row>
    <row r="357" spans="1:16" ht="24">
      <c r="A357" s="42" t="s">
        <v>60</v>
      </c>
      <c r="B357" s="42">
        <v>0</v>
      </c>
      <c r="C357" s="42">
        <v>0</v>
      </c>
      <c r="D357" s="47"/>
      <c r="E357" s="42"/>
      <c r="F357" s="42">
        <f t="shared" si="73"/>
        <v>0</v>
      </c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61</v>
      </c>
      <c r="B358" s="42">
        <v>1</v>
      </c>
      <c r="C358" s="42">
        <v>0</v>
      </c>
      <c r="D358" s="47">
        <v>0</v>
      </c>
      <c r="E358" s="42"/>
      <c r="F358" s="42">
        <f t="shared" si="73"/>
        <v>0</v>
      </c>
      <c r="G358" s="42">
        <v>6</v>
      </c>
      <c r="H358" s="42"/>
      <c r="I358" s="42"/>
      <c r="J358" s="42">
        <f t="shared" ref="J358:J361" si="76">G358-H358-I358</f>
        <v>6</v>
      </c>
      <c r="K358" s="42">
        <f t="shared" ref="K358:K361" si="77">F358+J358</f>
        <v>6</v>
      </c>
      <c r="L358" s="42">
        <v>0</v>
      </c>
      <c r="M358" s="42" t="s">
        <v>82</v>
      </c>
      <c r="N358" s="42">
        <f>O358*L358</f>
        <v>0</v>
      </c>
      <c r="O358" s="42">
        <v>0</v>
      </c>
      <c r="P358" s="42">
        <v>0</v>
      </c>
    </row>
    <row r="359" spans="1:16" ht="24">
      <c r="A359" s="42" t="s">
        <v>62</v>
      </c>
      <c r="B359" s="42" t="s">
        <v>126</v>
      </c>
      <c r="C359" s="42">
        <v>0</v>
      </c>
      <c r="D359" s="47"/>
      <c r="E359" s="42"/>
      <c r="F359" s="42">
        <f t="shared" si="73"/>
        <v>0</v>
      </c>
      <c r="G359" s="42"/>
      <c r="H359" s="42"/>
      <c r="I359" s="42"/>
      <c r="J359" s="42">
        <f t="shared" si="76"/>
        <v>0</v>
      </c>
      <c r="K359" s="42">
        <f t="shared" si="77"/>
        <v>0</v>
      </c>
      <c r="L359" s="42"/>
      <c r="M359" s="42"/>
      <c r="N359" s="42"/>
      <c r="O359" s="42">
        <v>0</v>
      </c>
      <c r="P359" s="42"/>
    </row>
    <row r="360" spans="1:16" ht="24">
      <c r="A360" s="42" t="s">
        <v>63</v>
      </c>
      <c r="B360" s="42">
        <v>0</v>
      </c>
      <c r="C360" s="42">
        <v>0</v>
      </c>
      <c r="D360" s="47"/>
      <c r="E360" s="42"/>
      <c r="F360" s="42">
        <f t="shared" si="73"/>
        <v>0</v>
      </c>
      <c r="G360" s="42"/>
      <c r="H360" s="42"/>
      <c r="I360" s="42"/>
      <c r="J360" s="42">
        <f t="shared" si="76"/>
        <v>0</v>
      </c>
      <c r="K360" s="42">
        <f t="shared" si="77"/>
        <v>0</v>
      </c>
      <c r="L360" s="42"/>
      <c r="M360" s="42"/>
      <c r="N360" s="42"/>
      <c r="O360" s="42">
        <v>0</v>
      </c>
      <c r="P360" s="42"/>
    </row>
    <row r="361" spans="1:16" ht="24">
      <c r="A361" s="42" t="s">
        <v>64</v>
      </c>
      <c r="B361" s="42">
        <v>0</v>
      </c>
      <c r="C361" s="42">
        <v>0</v>
      </c>
      <c r="D361" s="47"/>
      <c r="E361" s="42"/>
      <c r="F361" s="42">
        <f t="shared" si="73"/>
        <v>0</v>
      </c>
      <c r="G361" s="42"/>
      <c r="H361" s="42"/>
      <c r="I361" s="42"/>
      <c r="J361" s="42">
        <f t="shared" si="76"/>
        <v>0</v>
      </c>
      <c r="K361" s="42">
        <f t="shared" si="77"/>
        <v>0</v>
      </c>
      <c r="L361" s="42"/>
      <c r="M361" s="42"/>
      <c r="N361" s="42"/>
      <c r="O361" s="42">
        <v>0</v>
      </c>
      <c r="P361" s="42"/>
    </row>
    <row r="362" spans="1:16" ht="24">
      <c r="A362" s="42" t="s">
        <v>65</v>
      </c>
      <c r="B362" s="42">
        <v>0</v>
      </c>
      <c r="C362" s="42">
        <v>0</v>
      </c>
      <c r="D362" s="47"/>
      <c r="E362" s="42"/>
      <c r="F362" s="42">
        <f t="shared" si="73"/>
        <v>0</v>
      </c>
      <c r="G362" s="42"/>
      <c r="H362" s="42"/>
      <c r="I362" s="42"/>
      <c r="J362" s="42"/>
      <c r="K362" s="42"/>
      <c r="L362" s="42"/>
      <c r="M362" s="42"/>
      <c r="N362" s="42"/>
      <c r="O362" s="42"/>
      <c r="P362" s="42"/>
    </row>
    <row r="363" spans="1:16" ht="24">
      <c r="A363" s="42" t="s">
        <v>66</v>
      </c>
      <c r="B363" s="42">
        <v>0</v>
      </c>
      <c r="C363" s="42">
        <v>0</v>
      </c>
      <c r="D363" s="47"/>
      <c r="E363" s="42"/>
      <c r="F363" s="42">
        <f t="shared" si="73"/>
        <v>0</v>
      </c>
      <c r="G363" s="42"/>
      <c r="H363" s="42"/>
      <c r="I363" s="42"/>
      <c r="J363" s="42">
        <f t="shared" ref="J363:J365" si="78">G363-H363-I363</f>
        <v>0</v>
      </c>
      <c r="K363" s="42">
        <f t="shared" ref="K363:K365" si="79">F363+J363</f>
        <v>0</v>
      </c>
      <c r="L363" s="42"/>
      <c r="M363" s="42"/>
      <c r="N363" s="42"/>
      <c r="O363" s="42">
        <v>0</v>
      </c>
      <c r="P363" s="42"/>
    </row>
    <row r="364" spans="1:16" ht="24">
      <c r="A364" s="42" t="s">
        <v>67</v>
      </c>
      <c r="B364" s="83">
        <v>0</v>
      </c>
      <c r="C364" s="83">
        <v>0</v>
      </c>
      <c r="D364" s="119"/>
      <c r="E364" s="83"/>
      <c r="F364" s="42">
        <f t="shared" si="73"/>
        <v>0</v>
      </c>
      <c r="G364" s="83"/>
      <c r="H364" s="83"/>
      <c r="I364" s="83"/>
      <c r="J364" s="42">
        <f t="shared" si="78"/>
        <v>0</v>
      </c>
      <c r="K364" s="42">
        <f t="shared" si="79"/>
        <v>0</v>
      </c>
      <c r="L364" s="83"/>
      <c r="M364" s="83"/>
      <c r="N364" s="83"/>
      <c r="O364" s="42">
        <v>0</v>
      </c>
      <c r="P364" s="83"/>
    </row>
    <row r="365" spans="1:16" ht="24">
      <c r="A365" s="84" t="s">
        <v>23</v>
      </c>
      <c r="B365" s="85">
        <f>SUM(B351:B364)</f>
        <v>3</v>
      </c>
      <c r="C365" s="85">
        <f>SUM(C351:C364)</f>
        <v>8</v>
      </c>
      <c r="D365" s="85">
        <f t="shared" ref="D365:E365" si="80">SUM(D351:D364)</f>
        <v>0</v>
      </c>
      <c r="E365" s="85">
        <f t="shared" si="80"/>
        <v>0</v>
      </c>
      <c r="F365" s="86">
        <f t="shared" si="73"/>
        <v>8</v>
      </c>
      <c r="G365" s="85">
        <f>SUM(G351:G364)</f>
        <v>6</v>
      </c>
      <c r="H365" s="85">
        <f t="shared" ref="H365:I365" si="81">SUM(H351:H364)</f>
        <v>0</v>
      </c>
      <c r="I365" s="85">
        <f t="shared" si="81"/>
        <v>0</v>
      </c>
      <c r="J365" s="86">
        <f t="shared" si="78"/>
        <v>6</v>
      </c>
      <c r="K365" s="86">
        <f t="shared" si="79"/>
        <v>14</v>
      </c>
      <c r="L365" s="85">
        <f>SUM(L351:L364)</f>
        <v>0</v>
      </c>
      <c r="M365" s="85" t="s">
        <v>82</v>
      </c>
      <c r="N365" s="85">
        <f>SUM(N351:N364)</f>
        <v>0</v>
      </c>
      <c r="O365" s="86" t="e">
        <f>N365/L365</f>
        <v>#DIV/0!</v>
      </c>
      <c r="P365" s="85">
        <f>SUM(P351:P364)</f>
        <v>0</v>
      </c>
    </row>
    <row r="366" spans="1:16" ht="17.2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</row>
    <row r="367" spans="1:16" ht="17.2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</row>
    <row r="368" spans="1:16" ht="24">
      <c r="A368" s="208" t="s">
        <v>120</v>
      </c>
      <c r="B368" s="209" t="s">
        <v>20</v>
      </c>
      <c r="C368" s="210" t="s">
        <v>40</v>
      </c>
      <c r="D368" s="211"/>
      <c r="E368" s="211"/>
      <c r="F368" s="212"/>
      <c r="G368" s="210" t="s">
        <v>41</v>
      </c>
      <c r="H368" s="211"/>
      <c r="I368" s="211"/>
      <c r="J368" s="212"/>
      <c r="K368" s="213" t="s">
        <v>42</v>
      </c>
      <c r="L368" s="213" t="s">
        <v>43</v>
      </c>
      <c r="M368" s="213" t="s">
        <v>44</v>
      </c>
      <c r="N368" s="213" t="s">
        <v>45</v>
      </c>
      <c r="O368" s="213" t="s">
        <v>46</v>
      </c>
      <c r="P368" s="205" t="s">
        <v>21</v>
      </c>
    </row>
    <row r="369" spans="1:16">
      <c r="A369" s="208"/>
      <c r="B369" s="209"/>
      <c r="C369" s="205" t="s">
        <v>47</v>
      </c>
      <c r="D369" s="205" t="s">
        <v>48</v>
      </c>
      <c r="E369" s="205" t="s">
        <v>49</v>
      </c>
      <c r="F369" s="205" t="s">
        <v>50</v>
      </c>
      <c r="G369" s="205" t="s">
        <v>51</v>
      </c>
      <c r="H369" s="205" t="s">
        <v>52</v>
      </c>
      <c r="I369" s="205" t="s">
        <v>49</v>
      </c>
      <c r="J369" s="205" t="s">
        <v>53</v>
      </c>
      <c r="K369" s="214"/>
      <c r="L369" s="214"/>
      <c r="M369" s="214"/>
      <c r="N369" s="214"/>
      <c r="O369" s="214"/>
      <c r="P369" s="206"/>
    </row>
    <row r="370" spans="1:16">
      <c r="A370" s="208"/>
      <c r="B370" s="209"/>
      <c r="C370" s="206"/>
      <c r="D370" s="206"/>
      <c r="E370" s="206"/>
      <c r="F370" s="206"/>
      <c r="G370" s="206"/>
      <c r="H370" s="206"/>
      <c r="I370" s="206"/>
      <c r="J370" s="206"/>
      <c r="K370" s="214"/>
      <c r="L370" s="214"/>
      <c r="M370" s="214"/>
      <c r="N370" s="214"/>
      <c r="O370" s="214"/>
      <c r="P370" s="206"/>
    </row>
    <row r="371" spans="1:16">
      <c r="A371" s="208"/>
      <c r="B371" s="209"/>
      <c r="C371" s="207"/>
      <c r="D371" s="207"/>
      <c r="E371" s="207"/>
      <c r="F371" s="207"/>
      <c r="G371" s="207"/>
      <c r="H371" s="207"/>
      <c r="I371" s="207"/>
      <c r="J371" s="207"/>
      <c r="K371" s="215"/>
      <c r="L371" s="215"/>
      <c r="M371" s="215"/>
      <c r="N371" s="215"/>
      <c r="O371" s="215"/>
      <c r="P371" s="207"/>
    </row>
    <row r="372" spans="1:16" ht="24">
      <c r="A372" s="42" t="s">
        <v>54</v>
      </c>
      <c r="B372" s="42">
        <v>0</v>
      </c>
      <c r="C372" s="42">
        <v>0</v>
      </c>
      <c r="D372" s="42">
        <v>0</v>
      </c>
      <c r="E372" s="42"/>
      <c r="F372" s="42">
        <f>C372+D372+E372</f>
        <v>0</v>
      </c>
      <c r="G372" s="42"/>
      <c r="H372" s="42"/>
      <c r="I372" s="42"/>
      <c r="J372" s="42">
        <f>G372-H372-I372</f>
        <v>0</v>
      </c>
      <c r="K372" s="42">
        <f>F372+J372</f>
        <v>0</v>
      </c>
      <c r="L372" s="81"/>
      <c r="M372" s="81"/>
      <c r="N372" s="81"/>
      <c r="O372" s="81" t="e">
        <f>N372/L372</f>
        <v>#DIV/0!</v>
      </c>
      <c r="P372" s="81"/>
    </row>
    <row r="373" spans="1:16" ht="24">
      <c r="A373" s="42" t="s">
        <v>55</v>
      </c>
      <c r="B373" s="42">
        <v>0</v>
      </c>
      <c r="C373" s="42">
        <v>0</v>
      </c>
      <c r="D373" s="47"/>
      <c r="E373" s="42"/>
      <c r="F373" s="42">
        <f t="shared" ref="F373:F386" si="82">C373+D373+E373</f>
        <v>0</v>
      </c>
      <c r="G373" s="42"/>
      <c r="H373" s="42"/>
      <c r="I373" s="42"/>
      <c r="J373" s="42">
        <f t="shared" ref="J373:J377" si="83">G373-H373-I373</f>
        <v>0</v>
      </c>
      <c r="K373" s="42">
        <f t="shared" ref="K373:K377" si="84">F373+J373</f>
        <v>0</v>
      </c>
      <c r="L373" s="81"/>
      <c r="M373" s="81"/>
      <c r="N373" s="81"/>
      <c r="O373" s="81" t="e">
        <f t="shared" ref="O373:O377" si="85">N373/L373</f>
        <v>#DIV/0!</v>
      </c>
      <c r="P373" s="81"/>
    </row>
    <row r="374" spans="1:16" ht="24">
      <c r="A374" s="42" t="s">
        <v>56</v>
      </c>
      <c r="B374" s="42">
        <v>0</v>
      </c>
      <c r="C374" s="42">
        <v>0</v>
      </c>
      <c r="D374" s="47"/>
      <c r="E374" s="42"/>
      <c r="F374" s="42">
        <f t="shared" si="82"/>
        <v>0</v>
      </c>
      <c r="G374" s="42"/>
      <c r="H374" s="42"/>
      <c r="I374" s="42"/>
      <c r="J374" s="42">
        <f t="shared" si="83"/>
        <v>0</v>
      </c>
      <c r="K374" s="42">
        <f t="shared" si="84"/>
        <v>0</v>
      </c>
      <c r="L374" s="81"/>
      <c r="M374" s="81"/>
      <c r="N374" s="81"/>
      <c r="O374" s="81" t="e">
        <f t="shared" si="85"/>
        <v>#DIV/0!</v>
      </c>
      <c r="P374" s="81"/>
    </row>
    <row r="375" spans="1:16" ht="24">
      <c r="A375" s="42" t="s">
        <v>57</v>
      </c>
      <c r="B375" s="42">
        <v>4</v>
      </c>
      <c r="C375" s="42">
        <v>1</v>
      </c>
      <c r="D375" s="47">
        <v>0</v>
      </c>
      <c r="E375" s="42"/>
      <c r="F375" s="42">
        <f t="shared" si="82"/>
        <v>1</v>
      </c>
      <c r="G375" s="42"/>
      <c r="H375" s="42"/>
      <c r="I375" s="42"/>
      <c r="J375" s="42">
        <f t="shared" si="83"/>
        <v>0</v>
      </c>
      <c r="K375" s="42">
        <f t="shared" si="84"/>
        <v>1</v>
      </c>
      <c r="L375" s="81"/>
      <c r="M375" s="81"/>
      <c r="N375" s="81"/>
      <c r="O375" s="81" t="e">
        <f t="shared" si="85"/>
        <v>#DIV/0!</v>
      </c>
      <c r="P375" s="81"/>
    </row>
    <row r="376" spans="1:16" ht="24">
      <c r="A376" s="42" t="s">
        <v>58</v>
      </c>
      <c r="B376" s="42">
        <v>0</v>
      </c>
      <c r="C376" s="42">
        <v>0</v>
      </c>
      <c r="D376" s="47">
        <v>0</v>
      </c>
      <c r="E376" s="42"/>
      <c r="F376" s="42">
        <f t="shared" si="82"/>
        <v>0</v>
      </c>
      <c r="G376" s="42"/>
      <c r="H376" s="42"/>
      <c r="I376" s="42"/>
      <c r="J376" s="42">
        <f t="shared" si="83"/>
        <v>0</v>
      </c>
      <c r="K376" s="42">
        <f t="shared" si="84"/>
        <v>0</v>
      </c>
      <c r="L376" s="81"/>
      <c r="M376" s="81"/>
      <c r="N376" s="81"/>
      <c r="O376" s="81" t="e">
        <f t="shared" si="85"/>
        <v>#DIV/0!</v>
      </c>
      <c r="P376" s="81"/>
    </row>
    <row r="377" spans="1:16" ht="24">
      <c r="A377" s="42" t="s">
        <v>59</v>
      </c>
      <c r="B377" s="42">
        <v>0</v>
      </c>
      <c r="C377" s="42">
        <v>0</v>
      </c>
      <c r="D377" s="47">
        <v>0</v>
      </c>
      <c r="E377" s="42"/>
      <c r="F377" s="42">
        <f t="shared" si="82"/>
        <v>0</v>
      </c>
      <c r="G377" s="42"/>
      <c r="H377" s="42"/>
      <c r="I377" s="42"/>
      <c r="J377" s="42">
        <f t="shared" si="83"/>
        <v>0</v>
      </c>
      <c r="K377" s="42">
        <f t="shared" si="84"/>
        <v>0</v>
      </c>
      <c r="L377" s="81"/>
      <c r="M377" s="81"/>
      <c r="N377" s="81"/>
      <c r="O377" s="81" t="e">
        <f t="shared" si="85"/>
        <v>#DIV/0!</v>
      </c>
      <c r="P377" s="81"/>
    </row>
    <row r="378" spans="1:16" ht="24">
      <c r="A378" s="42" t="s">
        <v>60</v>
      </c>
      <c r="B378" s="42">
        <v>0</v>
      </c>
      <c r="C378" s="42">
        <v>0</v>
      </c>
      <c r="D378" s="47"/>
      <c r="E378" s="42"/>
      <c r="F378" s="42">
        <f t="shared" si="82"/>
        <v>0</v>
      </c>
      <c r="G378" s="42"/>
      <c r="H378" s="42"/>
      <c r="I378" s="42"/>
      <c r="J378" s="42"/>
      <c r="K378" s="42"/>
      <c r="L378" s="81"/>
      <c r="M378" s="81"/>
      <c r="N378" s="81"/>
      <c r="O378" s="81"/>
      <c r="P378" s="81"/>
    </row>
    <row r="379" spans="1:16" ht="24">
      <c r="A379" s="42" t="s">
        <v>61</v>
      </c>
      <c r="B379" s="42">
        <v>0</v>
      </c>
      <c r="C379" s="42">
        <v>0</v>
      </c>
      <c r="D379" s="47"/>
      <c r="E379" s="42"/>
      <c r="F379" s="42">
        <f t="shared" si="82"/>
        <v>0</v>
      </c>
      <c r="G379" s="42"/>
      <c r="H379" s="42"/>
      <c r="I379" s="42"/>
      <c r="J379" s="42">
        <f t="shared" ref="J379:J382" si="86">G379-H379-I379</f>
        <v>0</v>
      </c>
      <c r="K379" s="42">
        <f t="shared" ref="K379:K382" si="87">F379+J379</f>
        <v>0</v>
      </c>
      <c r="L379" s="81"/>
      <c r="M379" s="81"/>
      <c r="N379" s="81"/>
      <c r="O379" s="81" t="e">
        <f t="shared" ref="O379:O382" si="88">N379/L379</f>
        <v>#DIV/0!</v>
      </c>
      <c r="P379" s="81"/>
    </row>
    <row r="380" spans="1:16" ht="24">
      <c r="A380" s="42" t="s">
        <v>62</v>
      </c>
      <c r="B380" s="42">
        <v>0</v>
      </c>
      <c r="C380" s="42">
        <v>0</v>
      </c>
      <c r="D380" s="47"/>
      <c r="E380" s="42"/>
      <c r="F380" s="42">
        <f t="shared" si="82"/>
        <v>0</v>
      </c>
      <c r="G380" s="42"/>
      <c r="H380" s="42"/>
      <c r="I380" s="42"/>
      <c r="J380" s="42">
        <f t="shared" si="86"/>
        <v>0</v>
      </c>
      <c r="K380" s="42">
        <f t="shared" si="87"/>
        <v>0</v>
      </c>
      <c r="L380" s="81"/>
      <c r="M380" s="81"/>
      <c r="N380" s="81"/>
      <c r="O380" s="81" t="e">
        <f t="shared" si="88"/>
        <v>#DIV/0!</v>
      </c>
      <c r="P380" s="81"/>
    </row>
    <row r="381" spans="1:16" ht="24">
      <c r="A381" s="42" t="s">
        <v>63</v>
      </c>
      <c r="B381" s="42">
        <v>0</v>
      </c>
      <c r="C381" s="42">
        <v>0</v>
      </c>
      <c r="D381" s="47"/>
      <c r="E381" s="42"/>
      <c r="F381" s="42">
        <f t="shared" si="82"/>
        <v>0</v>
      </c>
      <c r="G381" s="42"/>
      <c r="H381" s="42"/>
      <c r="I381" s="42"/>
      <c r="J381" s="42">
        <f t="shared" si="86"/>
        <v>0</v>
      </c>
      <c r="K381" s="42">
        <f t="shared" si="87"/>
        <v>0</v>
      </c>
      <c r="L381" s="81"/>
      <c r="M381" s="81"/>
      <c r="N381" s="81"/>
      <c r="O381" s="81" t="e">
        <f t="shared" si="88"/>
        <v>#DIV/0!</v>
      </c>
      <c r="P381" s="81"/>
    </row>
    <row r="382" spans="1:16" ht="24">
      <c r="A382" s="42" t="s">
        <v>64</v>
      </c>
      <c r="B382" s="42">
        <v>0</v>
      </c>
      <c r="C382" s="42">
        <v>0</v>
      </c>
      <c r="D382" s="47"/>
      <c r="E382" s="42"/>
      <c r="F382" s="42">
        <f t="shared" si="82"/>
        <v>0</v>
      </c>
      <c r="G382" s="42"/>
      <c r="H382" s="42"/>
      <c r="I382" s="42"/>
      <c r="J382" s="42">
        <f t="shared" si="86"/>
        <v>0</v>
      </c>
      <c r="K382" s="42">
        <f t="shared" si="87"/>
        <v>0</v>
      </c>
      <c r="L382" s="81"/>
      <c r="M382" s="81"/>
      <c r="N382" s="81"/>
      <c r="O382" s="81" t="e">
        <f t="shared" si="88"/>
        <v>#DIV/0!</v>
      </c>
      <c r="P382" s="81"/>
    </row>
    <row r="383" spans="1:16" ht="24">
      <c r="A383" s="42" t="s">
        <v>65</v>
      </c>
      <c r="B383" s="42">
        <v>0</v>
      </c>
      <c r="C383" s="42">
        <v>0</v>
      </c>
      <c r="D383" s="47"/>
      <c r="E383" s="42"/>
      <c r="F383" s="42">
        <f t="shared" si="82"/>
        <v>0</v>
      </c>
      <c r="G383" s="42"/>
      <c r="H383" s="42"/>
      <c r="I383" s="42"/>
      <c r="J383" s="42"/>
      <c r="K383" s="42"/>
      <c r="L383" s="81"/>
      <c r="M383" s="81"/>
      <c r="N383" s="81"/>
      <c r="O383" s="81"/>
      <c r="P383" s="81"/>
    </row>
    <row r="384" spans="1:16" ht="24">
      <c r="A384" s="42" t="s">
        <v>66</v>
      </c>
      <c r="B384" s="42">
        <v>0</v>
      </c>
      <c r="C384" s="42">
        <v>0</v>
      </c>
      <c r="D384" s="47"/>
      <c r="E384" s="42"/>
      <c r="F384" s="42">
        <f t="shared" si="82"/>
        <v>0</v>
      </c>
      <c r="G384" s="42"/>
      <c r="H384" s="42"/>
      <c r="I384" s="42"/>
      <c r="J384" s="42">
        <f t="shared" ref="J384:J386" si="89">G384-H384-I384</f>
        <v>0</v>
      </c>
      <c r="K384" s="42">
        <f t="shared" ref="K384:K386" si="90">F384+J384</f>
        <v>0</v>
      </c>
      <c r="L384" s="81"/>
      <c r="M384" s="81"/>
      <c r="N384" s="81"/>
      <c r="O384" s="81" t="e">
        <f t="shared" ref="O384:O386" si="91">N384/L384</f>
        <v>#DIV/0!</v>
      </c>
      <c r="P384" s="81"/>
    </row>
    <row r="385" spans="1:16" ht="24">
      <c r="A385" s="42" t="s">
        <v>67</v>
      </c>
      <c r="B385" s="83">
        <v>0</v>
      </c>
      <c r="C385" s="83">
        <v>0</v>
      </c>
      <c r="D385" s="119"/>
      <c r="E385" s="83"/>
      <c r="F385" s="42">
        <f t="shared" si="82"/>
        <v>0</v>
      </c>
      <c r="G385" s="83"/>
      <c r="H385" s="83"/>
      <c r="I385" s="83"/>
      <c r="J385" s="42">
        <f t="shared" si="89"/>
        <v>0</v>
      </c>
      <c r="K385" s="42">
        <f t="shared" si="90"/>
        <v>0</v>
      </c>
      <c r="L385" s="100"/>
      <c r="M385" s="100"/>
      <c r="N385" s="100"/>
      <c r="O385" s="81" t="e">
        <f t="shared" si="91"/>
        <v>#DIV/0!</v>
      </c>
      <c r="P385" s="100"/>
    </row>
    <row r="386" spans="1:16" ht="24">
      <c r="A386" s="84" t="s">
        <v>23</v>
      </c>
      <c r="B386" s="85">
        <f>SUM(B372:B385)</f>
        <v>4</v>
      </c>
      <c r="C386" s="85">
        <f>SUM(C372:C385)</f>
        <v>1</v>
      </c>
      <c r="D386" s="119">
        <f>SUM(D372:D385)</f>
        <v>0</v>
      </c>
      <c r="E386" s="85"/>
      <c r="F386" s="86">
        <f t="shared" si="82"/>
        <v>1</v>
      </c>
      <c r="G386" s="85"/>
      <c r="H386" s="85"/>
      <c r="I386" s="85"/>
      <c r="J386" s="86">
        <f t="shared" si="89"/>
        <v>0</v>
      </c>
      <c r="K386" s="86">
        <f t="shared" si="90"/>
        <v>1</v>
      </c>
      <c r="L386" s="85"/>
      <c r="M386" s="85"/>
      <c r="N386" s="85"/>
      <c r="O386" s="89" t="e">
        <f t="shared" si="91"/>
        <v>#DIV/0!</v>
      </c>
      <c r="P386" s="85"/>
    </row>
    <row r="387" spans="1:16" ht="17.2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</row>
    <row r="388" spans="1:16" ht="17.2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</row>
    <row r="389" spans="1:16" ht="24">
      <c r="A389" s="208" t="s">
        <v>121</v>
      </c>
      <c r="B389" s="209" t="s">
        <v>20</v>
      </c>
      <c r="C389" s="210" t="s">
        <v>40</v>
      </c>
      <c r="D389" s="211"/>
      <c r="E389" s="211"/>
      <c r="F389" s="212"/>
      <c r="G389" s="210" t="s">
        <v>41</v>
      </c>
      <c r="H389" s="211"/>
      <c r="I389" s="211"/>
      <c r="J389" s="212"/>
      <c r="K389" s="213" t="s">
        <v>42</v>
      </c>
      <c r="L389" s="213" t="s">
        <v>43</v>
      </c>
      <c r="M389" s="213" t="s">
        <v>44</v>
      </c>
      <c r="N389" s="213" t="s">
        <v>45</v>
      </c>
      <c r="O389" s="213" t="s">
        <v>46</v>
      </c>
      <c r="P389" s="205" t="s">
        <v>21</v>
      </c>
    </row>
    <row r="390" spans="1:16">
      <c r="A390" s="208"/>
      <c r="B390" s="209"/>
      <c r="C390" s="205" t="s">
        <v>47</v>
      </c>
      <c r="D390" s="205" t="s">
        <v>48</v>
      </c>
      <c r="E390" s="205" t="s">
        <v>49</v>
      </c>
      <c r="F390" s="205" t="s">
        <v>50</v>
      </c>
      <c r="G390" s="205" t="s">
        <v>51</v>
      </c>
      <c r="H390" s="205" t="s">
        <v>52</v>
      </c>
      <c r="I390" s="205" t="s">
        <v>49</v>
      </c>
      <c r="J390" s="205" t="s">
        <v>53</v>
      </c>
      <c r="K390" s="214"/>
      <c r="L390" s="214"/>
      <c r="M390" s="214"/>
      <c r="N390" s="214"/>
      <c r="O390" s="214"/>
      <c r="P390" s="206"/>
    </row>
    <row r="391" spans="1:16">
      <c r="A391" s="208"/>
      <c r="B391" s="209"/>
      <c r="C391" s="206"/>
      <c r="D391" s="206"/>
      <c r="E391" s="206"/>
      <c r="F391" s="206"/>
      <c r="G391" s="206"/>
      <c r="H391" s="206"/>
      <c r="I391" s="206"/>
      <c r="J391" s="206"/>
      <c r="K391" s="214"/>
      <c r="L391" s="214"/>
      <c r="M391" s="214"/>
      <c r="N391" s="214"/>
      <c r="O391" s="214"/>
      <c r="P391" s="206"/>
    </row>
    <row r="392" spans="1:16">
      <c r="A392" s="208"/>
      <c r="B392" s="209"/>
      <c r="C392" s="207"/>
      <c r="D392" s="207"/>
      <c r="E392" s="207"/>
      <c r="F392" s="207"/>
      <c r="G392" s="207"/>
      <c r="H392" s="207"/>
      <c r="I392" s="207"/>
      <c r="J392" s="207"/>
      <c r="K392" s="215"/>
      <c r="L392" s="215"/>
      <c r="M392" s="215"/>
      <c r="N392" s="215"/>
      <c r="O392" s="215"/>
      <c r="P392" s="207"/>
    </row>
    <row r="393" spans="1:16" ht="24">
      <c r="A393" s="42" t="s">
        <v>54</v>
      </c>
      <c r="B393" s="42">
        <v>0</v>
      </c>
      <c r="C393" s="42">
        <v>0</v>
      </c>
      <c r="D393" s="42">
        <v>0</v>
      </c>
      <c r="E393" s="42"/>
      <c r="F393" s="42">
        <f>C393+D393+E393</f>
        <v>0</v>
      </c>
      <c r="G393" s="42"/>
      <c r="H393" s="42"/>
      <c r="I393" s="42"/>
      <c r="J393" s="42">
        <f>G393-H393-I393</f>
        <v>0</v>
      </c>
      <c r="K393" s="42">
        <f>F393+J393</f>
        <v>0</v>
      </c>
      <c r="L393" s="81"/>
      <c r="M393" s="81"/>
      <c r="N393" s="81"/>
      <c r="O393" s="81" t="e">
        <f>N393/L393</f>
        <v>#DIV/0!</v>
      </c>
      <c r="P393" s="81"/>
    </row>
    <row r="394" spans="1:16" ht="24">
      <c r="A394" s="42" t="s">
        <v>55</v>
      </c>
      <c r="B394" s="42">
        <v>0</v>
      </c>
      <c r="C394" s="42">
        <v>0</v>
      </c>
      <c r="D394" s="47"/>
      <c r="E394" s="42"/>
      <c r="F394" s="42">
        <f t="shared" ref="F394:F407" si="92">C394+D394+E394</f>
        <v>0</v>
      </c>
      <c r="G394" s="42"/>
      <c r="H394" s="42"/>
      <c r="I394" s="42"/>
      <c r="J394" s="42">
        <f t="shared" ref="J394:J398" si="93">G394-H394-I394</f>
        <v>0</v>
      </c>
      <c r="K394" s="42">
        <f t="shared" ref="K394:K398" si="94">F394+J394</f>
        <v>0</v>
      </c>
      <c r="L394" s="81"/>
      <c r="M394" s="81"/>
      <c r="N394" s="81"/>
      <c r="O394" s="81" t="e">
        <f t="shared" ref="O394:O398" si="95">N394/L394</f>
        <v>#DIV/0!</v>
      </c>
      <c r="P394" s="81"/>
    </row>
    <row r="395" spans="1:16" ht="24">
      <c r="A395" s="42" t="s">
        <v>56</v>
      </c>
      <c r="B395" s="42">
        <v>0</v>
      </c>
      <c r="C395" s="42">
        <v>0</v>
      </c>
      <c r="D395" s="47"/>
      <c r="E395" s="42"/>
      <c r="F395" s="42">
        <f t="shared" si="92"/>
        <v>0</v>
      </c>
      <c r="G395" s="42"/>
      <c r="H395" s="42"/>
      <c r="I395" s="42"/>
      <c r="J395" s="42">
        <f t="shared" si="93"/>
        <v>0</v>
      </c>
      <c r="K395" s="42">
        <f t="shared" si="94"/>
        <v>0</v>
      </c>
      <c r="L395" s="81"/>
      <c r="M395" s="81"/>
      <c r="N395" s="81"/>
      <c r="O395" s="81" t="e">
        <f t="shared" si="95"/>
        <v>#DIV/0!</v>
      </c>
      <c r="P395" s="81"/>
    </row>
    <row r="396" spans="1:16" ht="24">
      <c r="A396" s="42" t="s">
        <v>57</v>
      </c>
      <c r="B396" s="42">
        <v>0</v>
      </c>
      <c r="C396" s="42">
        <v>0</v>
      </c>
      <c r="D396" s="47">
        <v>0</v>
      </c>
      <c r="E396" s="42"/>
      <c r="F396" s="42">
        <f t="shared" si="92"/>
        <v>0</v>
      </c>
      <c r="G396" s="42"/>
      <c r="H396" s="42"/>
      <c r="I396" s="42"/>
      <c r="J396" s="42">
        <f t="shared" si="93"/>
        <v>0</v>
      </c>
      <c r="K396" s="42">
        <f t="shared" si="94"/>
        <v>0</v>
      </c>
      <c r="L396" s="81"/>
      <c r="M396" s="81"/>
      <c r="N396" s="81"/>
      <c r="O396" s="81" t="e">
        <f t="shared" si="95"/>
        <v>#DIV/0!</v>
      </c>
      <c r="P396" s="81"/>
    </row>
    <row r="397" spans="1:16" ht="24">
      <c r="A397" s="42" t="s">
        <v>58</v>
      </c>
      <c r="B397" s="42">
        <v>8</v>
      </c>
      <c r="C397" s="42">
        <v>2</v>
      </c>
      <c r="D397" s="47">
        <v>0</v>
      </c>
      <c r="E397" s="42"/>
      <c r="F397" s="42">
        <f t="shared" si="92"/>
        <v>2</v>
      </c>
      <c r="G397" s="42"/>
      <c r="H397" s="42"/>
      <c r="I397" s="42"/>
      <c r="J397" s="42">
        <f t="shared" si="93"/>
        <v>0</v>
      </c>
      <c r="K397" s="42">
        <f t="shared" si="94"/>
        <v>2</v>
      </c>
      <c r="L397" s="81"/>
      <c r="M397" s="81"/>
      <c r="N397" s="81"/>
      <c r="O397" s="81" t="e">
        <f t="shared" si="95"/>
        <v>#DIV/0!</v>
      </c>
      <c r="P397" s="81"/>
    </row>
    <row r="398" spans="1:16" ht="24">
      <c r="A398" s="42" t="s">
        <v>59</v>
      </c>
      <c r="B398" s="42">
        <v>0</v>
      </c>
      <c r="C398" s="42">
        <v>0</v>
      </c>
      <c r="D398" s="47">
        <v>0</v>
      </c>
      <c r="E398" s="42"/>
      <c r="F398" s="42">
        <f t="shared" si="92"/>
        <v>0</v>
      </c>
      <c r="G398" s="42"/>
      <c r="H398" s="42"/>
      <c r="I398" s="42"/>
      <c r="J398" s="42">
        <f t="shared" si="93"/>
        <v>0</v>
      </c>
      <c r="K398" s="42">
        <f t="shared" si="94"/>
        <v>0</v>
      </c>
      <c r="L398" s="81"/>
      <c r="M398" s="81"/>
      <c r="N398" s="81"/>
      <c r="O398" s="81" t="e">
        <f t="shared" si="95"/>
        <v>#DIV/0!</v>
      </c>
      <c r="P398" s="81"/>
    </row>
    <row r="399" spans="1:16" ht="24">
      <c r="A399" s="42" t="s">
        <v>60</v>
      </c>
      <c r="B399" s="42">
        <v>0</v>
      </c>
      <c r="C399" s="42">
        <v>0</v>
      </c>
      <c r="D399" s="47"/>
      <c r="E399" s="42"/>
      <c r="F399" s="42">
        <f t="shared" si="92"/>
        <v>0</v>
      </c>
      <c r="G399" s="42"/>
      <c r="H399" s="42"/>
      <c r="I399" s="42"/>
      <c r="J399" s="42"/>
      <c r="K399" s="42"/>
      <c r="L399" s="81"/>
      <c r="M399" s="81"/>
      <c r="N399" s="81"/>
      <c r="O399" s="81"/>
      <c r="P399" s="81"/>
    </row>
    <row r="400" spans="1:16" ht="24">
      <c r="A400" s="42" t="s">
        <v>61</v>
      </c>
      <c r="B400" s="42">
        <v>0</v>
      </c>
      <c r="C400" s="42">
        <v>0</v>
      </c>
      <c r="D400" s="47"/>
      <c r="E400" s="42"/>
      <c r="F400" s="42">
        <f t="shared" si="92"/>
        <v>0</v>
      </c>
      <c r="G400" s="42"/>
      <c r="H400" s="42"/>
      <c r="I400" s="42"/>
      <c r="J400" s="42">
        <f t="shared" ref="J400:J403" si="96">G400-H400-I400</f>
        <v>0</v>
      </c>
      <c r="K400" s="42">
        <f t="shared" ref="K400:K403" si="97">F400+J400</f>
        <v>0</v>
      </c>
      <c r="L400" s="81"/>
      <c r="M400" s="81"/>
      <c r="N400" s="81"/>
      <c r="O400" s="81" t="e">
        <f t="shared" ref="O400:O403" si="98">N400/L400</f>
        <v>#DIV/0!</v>
      </c>
      <c r="P400" s="81"/>
    </row>
    <row r="401" spans="1:16" ht="24">
      <c r="A401" s="42" t="s">
        <v>62</v>
      </c>
      <c r="B401" s="42">
        <v>0</v>
      </c>
      <c r="C401" s="42">
        <v>0</v>
      </c>
      <c r="D401" s="47"/>
      <c r="E401" s="42"/>
      <c r="F401" s="42">
        <f t="shared" si="92"/>
        <v>0</v>
      </c>
      <c r="G401" s="42"/>
      <c r="H401" s="42"/>
      <c r="I401" s="42"/>
      <c r="J401" s="42">
        <f t="shared" si="96"/>
        <v>0</v>
      </c>
      <c r="K401" s="42">
        <f t="shared" si="97"/>
        <v>0</v>
      </c>
      <c r="L401" s="81"/>
      <c r="M401" s="81"/>
      <c r="N401" s="81"/>
      <c r="O401" s="81" t="e">
        <f t="shared" si="98"/>
        <v>#DIV/0!</v>
      </c>
      <c r="P401" s="81"/>
    </row>
    <row r="402" spans="1:16" ht="24">
      <c r="A402" s="42" t="s">
        <v>63</v>
      </c>
      <c r="B402" s="42">
        <v>0</v>
      </c>
      <c r="C402" s="42">
        <v>0</v>
      </c>
      <c r="D402" s="47"/>
      <c r="E402" s="42"/>
      <c r="F402" s="42">
        <f t="shared" si="92"/>
        <v>0</v>
      </c>
      <c r="G402" s="42"/>
      <c r="H402" s="42"/>
      <c r="I402" s="42"/>
      <c r="J402" s="42">
        <f t="shared" si="96"/>
        <v>0</v>
      </c>
      <c r="K402" s="42">
        <f t="shared" si="97"/>
        <v>0</v>
      </c>
      <c r="L402" s="81"/>
      <c r="M402" s="81"/>
      <c r="N402" s="81"/>
      <c r="O402" s="81" t="e">
        <f t="shared" si="98"/>
        <v>#DIV/0!</v>
      </c>
      <c r="P402" s="81"/>
    </row>
    <row r="403" spans="1:16" ht="24">
      <c r="A403" s="42" t="s">
        <v>64</v>
      </c>
      <c r="B403" s="42">
        <v>0</v>
      </c>
      <c r="C403" s="42">
        <v>0</v>
      </c>
      <c r="D403" s="47"/>
      <c r="E403" s="42"/>
      <c r="F403" s="42">
        <f t="shared" si="92"/>
        <v>0</v>
      </c>
      <c r="G403" s="42"/>
      <c r="H403" s="42"/>
      <c r="I403" s="42"/>
      <c r="J403" s="42">
        <f t="shared" si="96"/>
        <v>0</v>
      </c>
      <c r="K403" s="42">
        <f t="shared" si="97"/>
        <v>0</v>
      </c>
      <c r="L403" s="81"/>
      <c r="M403" s="81"/>
      <c r="N403" s="81"/>
      <c r="O403" s="81" t="e">
        <f t="shared" si="98"/>
        <v>#DIV/0!</v>
      </c>
      <c r="P403" s="81"/>
    </row>
    <row r="404" spans="1:16" ht="24">
      <c r="A404" s="42" t="s">
        <v>65</v>
      </c>
      <c r="B404" s="42">
        <v>0</v>
      </c>
      <c r="C404" s="42">
        <v>0</v>
      </c>
      <c r="D404" s="47"/>
      <c r="E404" s="42"/>
      <c r="F404" s="42">
        <f t="shared" si="92"/>
        <v>0</v>
      </c>
      <c r="G404" s="42"/>
      <c r="H404" s="42"/>
      <c r="I404" s="42"/>
      <c r="J404" s="42"/>
      <c r="K404" s="42"/>
      <c r="L404" s="81"/>
      <c r="M404" s="81"/>
      <c r="N404" s="81"/>
      <c r="O404" s="81"/>
      <c r="P404" s="81"/>
    </row>
    <row r="405" spans="1:16" ht="24">
      <c r="A405" s="42" t="s">
        <v>66</v>
      </c>
      <c r="B405" s="42">
        <v>0</v>
      </c>
      <c r="C405" s="42">
        <v>0</v>
      </c>
      <c r="D405" s="47"/>
      <c r="E405" s="42"/>
      <c r="F405" s="42">
        <f t="shared" si="92"/>
        <v>0</v>
      </c>
      <c r="G405" s="42"/>
      <c r="H405" s="42"/>
      <c r="I405" s="42"/>
      <c r="J405" s="42">
        <f t="shared" ref="J405:J407" si="99">G405-H405-I405</f>
        <v>0</v>
      </c>
      <c r="K405" s="42">
        <f t="shared" ref="K405:K407" si="100">F405+J405</f>
        <v>0</v>
      </c>
      <c r="L405" s="81"/>
      <c r="M405" s="81"/>
      <c r="N405" s="81"/>
      <c r="O405" s="81" t="e">
        <f t="shared" ref="O405:O407" si="101">N405/L405</f>
        <v>#DIV/0!</v>
      </c>
      <c r="P405" s="81"/>
    </row>
    <row r="406" spans="1:16" ht="24">
      <c r="A406" s="42" t="s">
        <v>67</v>
      </c>
      <c r="B406" s="83">
        <v>0</v>
      </c>
      <c r="C406" s="83">
        <v>0</v>
      </c>
      <c r="D406" s="119"/>
      <c r="E406" s="83"/>
      <c r="F406" s="42">
        <f t="shared" si="92"/>
        <v>0</v>
      </c>
      <c r="G406" s="83"/>
      <c r="H406" s="83"/>
      <c r="I406" s="83"/>
      <c r="J406" s="42">
        <f t="shared" si="99"/>
        <v>0</v>
      </c>
      <c r="K406" s="42">
        <f t="shared" si="100"/>
        <v>0</v>
      </c>
      <c r="L406" s="100"/>
      <c r="M406" s="100"/>
      <c r="N406" s="100"/>
      <c r="O406" s="81" t="e">
        <f t="shared" si="101"/>
        <v>#DIV/0!</v>
      </c>
      <c r="P406" s="100"/>
    </row>
    <row r="407" spans="1:16" ht="24">
      <c r="A407" s="84" t="s">
        <v>23</v>
      </c>
      <c r="B407" s="85">
        <f>SUM(B393:B406)</f>
        <v>8</v>
      </c>
      <c r="C407" s="85">
        <f>SUM(C393:C406)</f>
        <v>2</v>
      </c>
      <c r="D407" s="119">
        <f>SUM(D393:D406)</f>
        <v>0</v>
      </c>
      <c r="E407" s="85"/>
      <c r="F407" s="86">
        <f t="shared" si="92"/>
        <v>2</v>
      </c>
      <c r="G407" s="85"/>
      <c r="H407" s="85"/>
      <c r="I407" s="85"/>
      <c r="J407" s="86">
        <f t="shared" si="99"/>
        <v>0</v>
      </c>
      <c r="K407" s="86">
        <f t="shared" si="100"/>
        <v>2</v>
      </c>
      <c r="L407" s="85"/>
      <c r="M407" s="85"/>
      <c r="N407" s="85"/>
      <c r="O407" s="89" t="e">
        <f t="shared" si="101"/>
        <v>#DIV/0!</v>
      </c>
      <c r="P407" s="85"/>
    </row>
    <row r="408" spans="1:16" ht="17.2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</row>
    <row r="409" spans="1:16" ht="17.2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</row>
    <row r="410" spans="1:16" ht="24">
      <c r="A410" s="208" t="s">
        <v>124</v>
      </c>
      <c r="B410" s="209" t="s">
        <v>20</v>
      </c>
      <c r="C410" s="210" t="s">
        <v>40</v>
      </c>
      <c r="D410" s="211"/>
      <c r="E410" s="211"/>
      <c r="F410" s="212"/>
      <c r="G410" s="210" t="s">
        <v>41</v>
      </c>
      <c r="H410" s="211"/>
      <c r="I410" s="211"/>
      <c r="J410" s="212"/>
      <c r="K410" s="213" t="s">
        <v>42</v>
      </c>
      <c r="L410" s="213" t="s">
        <v>43</v>
      </c>
      <c r="M410" s="213" t="s">
        <v>44</v>
      </c>
      <c r="N410" s="213" t="s">
        <v>45</v>
      </c>
      <c r="O410" s="213" t="s">
        <v>46</v>
      </c>
      <c r="P410" s="205" t="s">
        <v>21</v>
      </c>
    </row>
    <row r="411" spans="1:16">
      <c r="A411" s="208"/>
      <c r="B411" s="209"/>
      <c r="C411" s="205" t="s">
        <v>47</v>
      </c>
      <c r="D411" s="205" t="s">
        <v>48</v>
      </c>
      <c r="E411" s="205" t="s">
        <v>49</v>
      </c>
      <c r="F411" s="205" t="s">
        <v>50</v>
      </c>
      <c r="G411" s="205" t="s">
        <v>51</v>
      </c>
      <c r="H411" s="205" t="s">
        <v>52</v>
      </c>
      <c r="I411" s="205" t="s">
        <v>49</v>
      </c>
      <c r="J411" s="205" t="s">
        <v>53</v>
      </c>
      <c r="K411" s="214"/>
      <c r="L411" s="214"/>
      <c r="M411" s="214"/>
      <c r="N411" s="214"/>
      <c r="O411" s="214"/>
      <c r="P411" s="206"/>
    </row>
    <row r="412" spans="1:16">
      <c r="A412" s="208"/>
      <c r="B412" s="209"/>
      <c r="C412" s="206"/>
      <c r="D412" s="206"/>
      <c r="E412" s="206"/>
      <c r="F412" s="206"/>
      <c r="G412" s="206"/>
      <c r="H412" s="206"/>
      <c r="I412" s="206"/>
      <c r="J412" s="206"/>
      <c r="K412" s="214"/>
      <c r="L412" s="214"/>
      <c r="M412" s="214"/>
      <c r="N412" s="214"/>
      <c r="O412" s="214"/>
      <c r="P412" s="206"/>
    </row>
    <row r="413" spans="1:16">
      <c r="A413" s="208"/>
      <c r="B413" s="209"/>
      <c r="C413" s="207"/>
      <c r="D413" s="207"/>
      <c r="E413" s="207"/>
      <c r="F413" s="207"/>
      <c r="G413" s="207"/>
      <c r="H413" s="207"/>
      <c r="I413" s="207"/>
      <c r="J413" s="207"/>
      <c r="K413" s="215"/>
      <c r="L413" s="215"/>
      <c r="M413" s="215"/>
      <c r="N413" s="215"/>
      <c r="O413" s="215"/>
      <c r="P413" s="207"/>
    </row>
    <row r="414" spans="1:16" ht="24">
      <c r="A414" s="42" t="s">
        <v>54</v>
      </c>
      <c r="B414" s="42">
        <v>0</v>
      </c>
      <c r="C414" s="42">
        <v>0</v>
      </c>
      <c r="D414" s="42">
        <v>0</v>
      </c>
      <c r="E414" s="42"/>
      <c r="F414" s="42">
        <f>C414+D414+E414</f>
        <v>0</v>
      </c>
      <c r="G414" s="42"/>
      <c r="H414" s="42"/>
      <c r="I414" s="42"/>
      <c r="J414" s="42">
        <f>G414-H414-I414</f>
        <v>0</v>
      </c>
      <c r="K414" s="42">
        <f>F414+J414</f>
        <v>0</v>
      </c>
      <c r="L414" s="81"/>
      <c r="M414" s="81"/>
      <c r="N414" s="81"/>
      <c r="O414" s="81" t="e">
        <f>N414/L414</f>
        <v>#DIV/0!</v>
      </c>
      <c r="P414" s="81"/>
    </row>
    <row r="415" spans="1:16" ht="24">
      <c r="A415" s="42" t="s">
        <v>55</v>
      </c>
      <c r="B415" s="42">
        <v>0</v>
      </c>
      <c r="C415" s="42">
        <v>0</v>
      </c>
      <c r="D415" s="47"/>
      <c r="E415" s="42"/>
      <c r="F415" s="42">
        <f t="shared" ref="F415:F428" si="102">C415+D415+E415</f>
        <v>0</v>
      </c>
      <c r="G415" s="42"/>
      <c r="H415" s="42"/>
      <c r="I415" s="42"/>
      <c r="J415" s="42">
        <f t="shared" ref="J415:J419" si="103">G415-H415-I415</f>
        <v>0</v>
      </c>
      <c r="K415" s="42">
        <f t="shared" ref="K415:K419" si="104">F415+J415</f>
        <v>0</v>
      </c>
      <c r="L415" s="81"/>
      <c r="M415" s="81"/>
      <c r="N415" s="81"/>
      <c r="O415" s="81" t="e">
        <f t="shared" ref="O415:O419" si="105">N415/L415</f>
        <v>#DIV/0!</v>
      </c>
      <c r="P415" s="81"/>
    </row>
    <row r="416" spans="1:16" ht="24">
      <c r="A416" s="42" t="s">
        <v>56</v>
      </c>
      <c r="B416" s="42">
        <v>0</v>
      </c>
      <c r="C416" s="42">
        <v>0</v>
      </c>
      <c r="D416" s="47"/>
      <c r="E416" s="42"/>
      <c r="F416" s="42">
        <f t="shared" si="102"/>
        <v>0</v>
      </c>
      <c r="G416" s="42"/>
      <c r="H416" s="42"/>
      <c r="I416" s="42"/>
      <c r="J416" s="42">
        <f t="shared" si="103"/>
        <v>0</v>
      </c>
      <c r="K416" s="42">
        <f t="shared" si="104"/>
        <v>0</v>
      </c>
      <c r="L416" s="81"/>
      <c r="M416" s="81"/>
      <c r="N416" s="81"/>
      <c r="O416" s="81" t="e">
        <f t="shared" si="105"/>
        <v>#DIV/0!</v>
      </c>
      <c r="P416" s="81"/>
    </row>
    <row r="417" spans="1:16" ht="24">
      <c r="A417" s="42" t="s">
        <v>57</v>
      </c>
      <c r="B417" s="42">
        <v>0</v>
      </c>
      <c r="C417" s="42">
        <v>0</v>
      </c>
      <c r="D417" s="47">
        <v>0</v>
      </c>
      <c r="E417" s="42"/>
      <c r="F417" s="42">
        <f t="shared" si="102"/>
        <v>0</v>
      </c>
      <c r="G417" s="42"/>
      <c r="H417" s="42"/>
      <c r="I417" s="42"/>
      <c r="J417" s="42">
        <f t="shared" si="103"/>
        <v>0</v>
      </c>
      <c r="K417" s="42">
        <f t="shared" si="104"/>
        <v>0</v>
      </c>
      <c r="L417" s="81"/>
      <c r="M417" s="81"/>
      <c r="N417" s="81"/>
      <c r="O417" s="81" t="e">
        <f t="shared" si="105"/>
        <v>#DIV/0!</v>
      </c>
      <c r="P417" s="81"/>
    </row>
    <row r="418" spans="1:16" ht="24">
      <c r="A418" s="42" t="s">
        <v>58</v>
      </c>
      <c r="B418" s="42">
        <v>0</v>
      </c>
      <c r="C418" s="42">
        <v>0</v>
      </c>
      <c r="D418" s="47">
        <v>0</v>
      </c>
      <c r="E418" s="42"/>
      <c r="F418" s="42">
        <v>0</v>
      </c>
      <c r="G418" s="42"/>
      <c r="H418" s="42"/>
      <c r="I418" s="42"/>
      <c r="J418" s="42">
        <f t="shared" si="103"/>
        <v>0</v>
      </c>
      <c r="K418" s="42">
        <f t="shared" si="104"/>
        <v>0</v>
      </c>
      <c r="L418" s="81"/>
      <c r="M418" s="81"/>
      <c r="N418" s="81"/>
      <c r="O418" s="81" t="e">
        <f t="shared" si="105"/>
        <v>#DIV/0!</v>
      </c>
      <c r="P418" s="81"/>
    </row>
    <row r="419" spans="1:16" ht="24">
      <c r="A419" s="42" t="s">
        <v>59</v>
      </c>
      <c r="B419" s="42">
        <v>0</v>
      </c>
      <c r="C419" s="42">
        <v>0</v>
      </c>
      <c r="D419" s="47">
        <v>0</v>
      </c>
      <c r="E419" s="42"/>
      <c r="F419" s="42">
        <f t="shared" si="102"/>
        <v>0</v>
      </c>
      <c r="G419" s="42"/>
      <c r="H419" s="42"/>
      <c r="I419" s="42"/>
      <c r="J419" s="42">
        <f t="shared" si="103"/>
        <v>0</v>
      </c>
      <c r="K419" s="42">
        <f t="shared" si="104"/>
        <v>0</v>
      </c>
      <c r="L419" s="81"/>
      <c r="M419" s="81"/>
      <c r="N419" s="81"/>
      <c r="O419" s="81" t="e">
        <f t="shared" si="105"/>
        <v>#DIV/0!</v>
      </c>
      <c r="P419" s="81"/>
    </row>
    <row r="420" spans="1:16" ht="24">
      <c r="A420" s="42" t="s">
        <v>60</v>
      </c>
      <c r="B420" s="42">
        <v>0</v>
      </c>
      <c r="C420" s="42">
        <v>0</v>
      </c>
      <c r="D420" s="47"/>
      <c r="E420" s="42"/>
      <c r="F420" s="42">
        <f t="shared" si="102"/>
        <v>0</v>
      </c>
      <c r="G420" s="42"/>
      <c r="H420" s="42"/>
      <c r="I420" s="42"/>
      <c r="J420" s="42"/>
      <c r="K420" s="42"/>
      <c r="L420" s="81"/>
      <c r="M420" s="81"/>
      <c r="N420" s="81"/>
      <c r="O420" s="81"/>
      <c r="P420" s="81"/>
    </row>
    <row r="421" spans="1:16" ht="24">
      <c r="A421" s="42" t="s">
        <v>61</v>
      </c>
      <c r="B421" s="42">
        <v>1</v>
      </c>
      <c r="C421" s="42">
        <v>9</v>
      </c>
      <c r="D421" s="47">
        <v>0</v>
      </c>
      <c r="E421" s="42"/>
      <c r="F421" s="42">
        <f t="shared" si="102"/>
        <v>9</v>
      </c>
      <c r="G421" s="42"/>
      <c r="H421" s="42"/>
      <c r="I421" s="42"/>
      <c r="J421" s="42">
        <f t="shared" ref="J421:J424" si="106">G421-H421-I421</f>
        <v>0</v>
      </c>
      <c r="K421" s="42">
        <f t="shared" ref="K421:K424" si="107">F421+J421</f>
        <v>9</v>
      </c>
      <c r="L421" s="81"/>
      <c r="M421" s="81"/>
      <c r="N421" s="81"/>
      <c r="O421" s="81" t="e">
        <f t="shared" ref="O421:O424" si="108">N421/L421</f>
        <v>#DIV/0!</v>
      </c>
      <c r="P421" s="81"/>
    </row>
    <row r="422" spans="1:16" ht="24">
      <c r="A422" s="42" t="s">
        <v>62</v>
      </c>
      <c r="B422" s="42">
        <v>0</v>
      </c>
      <c r="C422" s="42">
        <v>0</v>
      </c>
      <c r="D422" s="47"/>
      <c r="E422" s="42"/>
      <c r="F422" s="42">
        <f t="shared" si="102"/>
        <v>0</v>
      </c>
      <c r="G422" s="42"/>
      <c r="H422" s="42"/>
      <c r="I422" s="42"/>
      <c r="J422" s="42">
        <f t="shared" si="106"/>
        <v>0</v>
      </c>
      <c r="K422" s="42">
        <f t="shared" si="107"/>
        <v>0</v>
      </c>
      <c r="L422" s="81"/>
      <c r="M422" s="81"/>
      <c r="N422" s="81"/>
      <c r="O422" s="81" t="e">
        <f t="shared" si="108"/>
        <v>#DIV/0!</v>
      </c>
      <c r="P422" s="81"/>
    </row>
    <row r="423" spans="1:16" ht="24">
      <c r="A423" s="42" t="s">
        <v>63</v>
      </c>
      <c r="B423" s="42">
        <v>0</v>
      </c>
      <c r="C423" s="42">
        <v>0</v>
      </c>
      <c r="D423" s="47"/>
      <c r="E423" s="42"/>
      <c r="F423" s="42">
        <f t="shared" si="102"/>
        <v>0</v>
      </c>
      <c r="G423" s="42"/>
      <c r="H423" s="42"/>
      <c r="I423" s="42"/>
      <c r="J423" s="42">
        <f t="shared" si="106"/>
        <v>0</v>
      </c>
      <c r="K423" s="42">
        <f t="shared" si="107"/>
        <v>0</v>
      </c>
      <c r="L423" s="81"/>
      <c r="M423" s="81"/>
      <c r="N423" s="81"/>
      <c r="O423" s="81" t="e">
        <f t="shared" si="108"/>
        <v>#DIV/0!</v>
      </c>
      <c r="P423" s="81"/>
    </row>
    <row r="424" spans="1:16" ht="24">
      <c r="A424" s="42" t="s">
        <v>64</v>
      </c>
      <c r="B424" s="42">
        <v>0</v>
      </c>
      <c r="C424" s="42">
        <v>0</v>
      </c>
      <c r="D424" s="47"/>
      <c r="E424" s="42"/>
      <c r="F424" s="42">
        <f t="shared" si="102"/>
        <v>0</v>
      </c>
      <c r="G424" s="42"/>
      <c r="H424" s="42"/>
      <c r="I424" s="42"/>
      <c r="J424" s="42">
        <f t="shared" si="106"/>
        <v>0</v>
      </c>
      <c r="K424" s="42">
        <f t="shared" si="107"/>
        <v>0</v>
      </c>
      <c r="L424" s="81"/>
      <c r="M424" s="81"/>
      <c r="N424" s="81"/>
      <c r="O424" s="81" t="e">
        <f t="shared" si="108"/>
        <v>#DIV/0!</v>
      </c>
      <c r="P424" s="81"/>
    </row>
    <row r="425" spans="1:16" ht="24">
      <c r="A425" s="42" t="s">
        <v>65</v>
      </c>
      <c r="B425" s="42">
        <v>0</v>
      </c>
      <c r="C425" s="42">
        <v>0</v>
      </c>
      <c r="D425" s="47"/>
      <c r="E425" s="42"/>
      <c r="F425" s="42">
        <f t="shared" si="102"/>
        <v>0</v>
      </c>
      <c r="G425" s="42"/>
      <c r="H425" s="42"/>
      <c r="I425" s="42"/>
      <c r="J425" s="42"/>
      <c r="K425" s="42"/>
      <c r="L425" s="81"/>
      <c r="M425" s="81"/>
      <c r="N425" s="81"/>
      <c r="O425" s="81"/>
      <c r="P425" s="81"/>
    </row>
    <row r="426" spans="1:16" ht="24">
      <c r="A426" s="42" t="s">
        <v>66</v>
      </c>
      <c r="B426" s="42">
        <v>0</v>
      </c>
      <c r="C426" s="42">
        <v>0</v>
      </c>
      <c r="D426" s="47"/>
      <c r="E426" s="42"/>
      <c r="F426" s="42">
        <f t="shared" si="102"/>
        <v>0</v>
      </c>
      <c r="G426" s="42"/>
      <c r="H426" s="42"/>
      <c r="I426" s="42"/>
      <c r="J426" s="42">
        <f t="shared" ref="J426:J428" si="109">G426-H426-I426</f>
        <v>0</v>
      </c>
      <c r="K426" s="42">
        <f t="shared" ref="K426:K428" si="110">F426+J426</f>
        <v>0</v>
      </c>
      <c r="L426" s="81"/>
      <c r="M426" s="81"/>
      <c r="N426" s="81"/>
      <c r="O426" s="81" t="e">
        <f t="shared" ref="O426:O428" si="111">N426/L426</f>
        <v>#DIV/0!</v>
      </c>
      <c r="P426" s="81"/>
    </row>
    <row r="427" spans="1:16" ht="24">
      <c r="A427" s="42" t="s">
        <v>67</v>
      </c>
      <c r="B427" s="83">
        <v>0</v>
      </c>
      <c r="C427" s="83">
        <v>0</v>
      </c>
      <c r="D427" s="119"/>
      <c r="E427" s="83"/>
      <c r="F427" s="42">
        <f t="shared" si="102"/>
        <v>0</v>
      </c>
      <c r="G427" s="83"/>
      <c r="H427" s="83"/>
      <c r="I427" s="83"/>
      <c r="J427" s="42">
        <f t="shared" si="109"/>
        <v>0</v>
      </c>
      <c r="K427" s="42">
        <f t="shared" si="110"/>
        <v>0</v>
      </c>
      <c r="L427" s="100"/>
      <c r="M427" s="100"/>
      <c r="N427" s="100"/>
      <c r="O427" s="81" t="e">
        <f t="shared" si="111"/>
        <v>#DIV/0!</v>
      </c>
      <c r="P427" s="100"/>
    </row>
    <row r="428" spans="1:16" ht="24">
      <c r="A428" s="84" t="s">
        <v>23</v>
      </c>
      <c r="B428" s="85">
        <f>SUM(B414:B427)</f>
        <v>1</v>
      </c>
      <c r="C428" s="85">
        <f>SUM(C414:C427)</f>
        <v>9</v>
      </c>
      <c r="D428" s="119">
        <f>SUM(D414:D427)</f>
        <v>0</v>
      </c>
      <c r="E428" s="85"/>
      <c r="F428" s="86">
        <f t="shared" si="102"/>
        <v>9</v>
      </c>
      <c r="G428" s="85"/>
      <c r="H428" s="85"/>
      <c r="I428" s="85"/>
      <c r="J428" s="86">
        <f t="shared" si="109"/>
        <v>0</v>
      </c>
      <c r="K428" s="86">
        <f t="shared" si="110"/>
        <v>9</v>
      </c>
      <c r="L428" s="85"/>
      <c r="M428" s="85"/>
      <c r="N428" s="85"/>
      <c r="O428" s="89" t="e">
        <f t="shared" si="111"/>
        <v>#DIV/0!</v>
      </c>
      <c r="P428" s="85"/>
    </row>
    <row r="429" spans="1:16" ht="17.2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</row>
    <row r="430" spans="1:16" ht="17.2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</row>
    <row r="431" spans="1:16" ht="24">
      <c r="A431" s="208" t="s">
        <v>4</v>
      </c>
      <c r="B431" s="209" t="s">
        <v>20</v>
      </c>
      <c r="C431" s="210" t="s">
        <v>40</v>
      </c>
      <c r="D431" s="211"/>
      <c r="E431" s="211"/>
      <c r="F431" s="212"/>
      <c r="G431" s="210" t="s">
        <v>41</v>
      </c>
      <c r="H431" s="211"/>
      <c r="I431" s="211"/>
      <c r="J431" s="212"/>
      <c r="K431" s="213" t="s">
        <v>42</v>
      </c>
      <c r="L431" s="213" t="s">
        <v>43</v>
      </c>
      <c r="M431" s="213" t="s">
        <v>44</v>
      </c>
      <c r="N431" s="213" t="s">
        <v>45</v>
      </c>
      <c r="O431" s="213" t="s">
        <v>46</v>
      </c>
      <c r="P431" s="205" t="s">
        <v>21</v>
      </c>
    </row>
    <row r="432" spans="1:16">
      <c r="A432" s="208"/>
      <c r="B432" s="209"/>
      <c r="C432" s="205" t="s">
        <v>47</v>
      </c>
      <c r="D432" s="205" t="s">
        <v>48</v>
      </c>
      <c r="E432" s="205" t="s">
        <v>49</v>
      </c>
      <c r="F432" s="205" t="s">
        <v>50</v>
      </c>
      <c r="G432" s="205" t="s">
        <v>51</v>
      </c>
      <c r="H432" s="205" t="s">
        <v>52</v>
      </c>
      <c r="I432" s="205" t="s">
        <v>49</v>
      </c>
      <c r="J432" s="205" t="s">
        <v>53</v>
      </c>
      <c r="K432" s="214"/>
      <c r="L432" s="214"/>
      <c r="M432" s="214"/>
      <c r="N432" s="214"/>
      <c r="O432" s="214"/>
      <c r="P432" s="206"/>
    </row>
    <row r="433" spans="1:16">
      <c r="A433" s="208"/>
      <c r="B433" s="209"/>
      <c r="C433" s="206"/>
      <c r="D433" s="206"/>
      <c r="E433" s="206"/>
      <c r="F433" s="206"/>
      <c r="G433" s="206"/>
      <c r="H433" s="206"/>
      <c r="I433" s="206"/>
      <c r="J433" s="206"/>
      <c r="K433" s="214"/>
      <c r="L433" s="214"/>
      <c r="M433" s="214"/>
      <c r="N433" s="214"/>
      <c r="O433" s="214"/>
      <c r="P433" s="206"/>
    </row>
    <row r="434" spans="1:16">
      <c r="A434" s="208"/>
      <c r="B434" s="209"/>
      <c r="C434" s="207"/>
      <c r="D434" s="207"/>
      <c r="E434" s="207"/>
      <c r="F434" s="207"/>
      <c r="G434" s="207"/>
      <c r="H434" s="207"/>
      <c r="I434" s="207"/>
      <c r="J434" s="207"/>
      <c r="K434" s="215"/>
      <c r="L434" s="215"/>
      <c r="M434" s="215"/>
      <c r="N434" s="215"/>
      <c r="O434" s="215"/>
      <c r="P434" s="207"/>
    </row>
    <row r="435" spans="1:16" ht="24">
      <c r="A435" s="42" t="s">
        <v>54</v>
      </c>
      <c r="B435" s="42">
        <v>0</v>
      </c>
      <c r="C435" s="42">
        <v>0</v>
      </c>
      <c r="D435" s="42">
        <v>0</v>
      </c>
      <c r="E435" s="42"/>
      <c r="F435" s="42">
        <f>C435+D435+E435</f>
        <v>0</v>
      </c>
      <c r="G435" s="42"/>
      <c r="H435" s="42"/>
      <c r="I435" s="42"/>
      <c r="J435" s="42">
        <f>G435-H435-I435</f>
        <v>0</v>
      </c>
      <c r="K435" s="42">
        <f>F435+J435</f>
        <v>0</v>
      </c>
      <c r="L435" s="81"/>
      <c r="M435" s="81"/>
      <c r="N435" s="81"/>
      <c r="O435" s="81" t="e">
        <f>N435/L435</f>
        <v>#DIV/0!</v>
      </c>
      <c r="P435" s="81"/>
    </row>
    <row r="436" spans="1:16" ht="24">
      <c r="A436" s="42" t="s">
        <v>55</v>
      </c>
      <c r="B436" s="42">
        <v>0</v>
      </c>
      <c r="C436" s="42">
        <v>0</v>
      </c>
      <c r="D436" s="47"/>
      <c r="E436" s="42"/>
      <c r="F436" s="42">
        <f t="shared" ref="F436:F438" si="112">C436+D436+E436</f>
        <v>0</v>
      </c>
      <c r="G436" s="42"/>
      <c r="H436" s="42"/>
      <c r="I436" s="42"/>
      <c r="J436" s="42">
        <f t="shared" ref="J436:J440" si="113">G436-H436-I436</f>
        <v>0</v>
      </c>
      <c r="K436" s="42">
        <f t="shared" ref="K436:K440" si="114">F436+J436</f>
        <v>0</v>
      </c>
      <c r="L436" s="81"/>
      <c r="M436" s="81"/>
      <c r="N436" s="81"/>
      <c r="O436" s="81" t="e">
        <f t="shared" ref="O436:O440" si="115">N436/L436</f>
        <v>#DIV/0!</v>
      </c>
      <c r="P436" s="81"/>
    </row>
    <row r="437" spans="1:16" ht="24">
      <c r="A437" s="42" t="s">
        <v>56</v>
      </c>
      <c r="B437" s="42">
        <v>1</v>
      </c>
      <c r="C437" s="42">
        <v>2</v>
      </c>
      <c r="D437" s="47">
        <v>0</v>
      </c>
      <c r="E437" s="42"/>
      <c r="F437" s="42">
        <f t="shared" si="112"/>
        <v>2</v>
      </c>
      <c r="G437" s="42"/>
      <c r="H437" s="42"/>
      <c r="I437" s="42"/>
      <c r="J437" s="42">
        <f t="shared" si="113"/>
        <v>0</v>
      </c>
      <c r="K437" s="42">
        <f t="shared" si="114"/>
        <v>2</v>
      </c>
      <c r="L437" s="81"/>
      <c r="M437" s="81"/>
      <c r="N437" s="81"/>
      <c r="O437" s="81" t="e">
        <f t="shared" si="115"/>
        <v>#DIV/0!</v>
      </c>
      <c r="P437" s="81"/>
    </row>
    <row r="438" spans="1:16" ht="24">
      <c r="A438" s="42" t="s">
        <v>57</v>
      </c>
      <c r="B438" s="42">
        <v>0</v>
      </c>
      <c r="C438" s="42">
        <v>0</v>
      </c>
      <c r="D438" s="47">
        <v>0</v>
      </c>
      <c r="E438" s="42"/>
      <c r="F438" s="42">
        <f t="shared" si="112"/>
        <v>0</v>
      </c>
      <c r="G438" s="42"/>
      <c r="H438" s="42"/>
      <c r="I438" s="42"/>
      <c r="J438" s="42">
        <f t="shared" si="113"/>
        <v>0</v>
      </c>
      <c r="K438" s="42">
        <f t="shared" si="114"/>
        <v>0</v>
      </c>
      <c r="L438" s="81"/>
      <c r="M438" s="81"/>
      <c r="N438" s="81"/>
      <c r="O438" s="81" t="e">
        <f t="shared" si="115"/>
        <v>#DIV/0!</v>
      </c>
      <c r="P438" s="81"/>
    </row>
    <row r="439" spans="1:16" ht="24">
      <c r="A439" s="42" t="s">
        <v>58</v>
      </c>
      <c r="B439" s="42">
        <v>0</v>
      </c>
      <c r="C439" s="42">
        <v>0</v>
      </c>
      <c r="D439" s="47">
        <v>0</v>
      </c>
      <c r="E439" s="42"/>
      <c r="F439" s="42">
        <v>0</v>
      </c>
      <c r="G439" s="42"/>
      <c r="H439" s="42"/>
      <c r="I439" s="42"/>
      <c r="J439" s="42">
        <f t="shared" si="113"/>
        <v>0</v>
      </c>
      <c r="K439" s="42">
        <f t="shared" si="114"/>
        <v>0</v>
      </c>
      <c r="L439" s="81"/>
      <c r="M439" s="81"/>
      <c r="N439" s="81"/>
      <c r="O439" s="81" t="e">
        <f t="shared" si="115"/>
        <v>#DIV/0!</v>
      </c>
      <c r="P439" s="81"/>
    </row>
    <row r="440" spans="1:16" ht="24">
      <c r="A440" s="42" t="s">
        <v>59</v>
      </c>
      <c r="B440" s="42">
        <v>0</v>
      </c>
      <c r="C440" s="42">
        <v>0</v>
      </c>
      <c r="D440" s="47">
        <v>0</v>
      </c>
      <c r="E440" s="42"/>
      <c r="F440" s="42">
        <f t="shared" ref="F440:F449" si="116">C440+D440+E440</f>
        <v>0</v>
      </c>
      <c r="G440" s="42"/>
      <c r="H440" s="42"/>
      <c r="I440" s="42"/>
      <c r="J440" s="42">
        <f t="shared" si="113"/>
        <v>0</v>
      </c>
      <c r="K440" s="42">
        <f t="shared" si="114"/>
        <v>0</v>
      </c>
      <c r="L440" s="81"/>
      <c r="M440" s="81"/>
      <c r="N440" s="81"/>
      <c r="O440" s="81" t="e">
        <f t="shared" si="115"/>
        <v>#DIV/0!</v>
      </c>
      <c r="P440" s="81"/>
    </row>
    <row r="441" spans="1:16" ht="24">
      <c r="A441" s="42" t="s">
        <v>60</v>
      </c>
      <c r="B441" s="42">
        <v>0</v>
      </c>
      <c r="C441" s="42">
        <v>0</v>
      </c>
      <c r="D441" s="47"/>
      <c r="E441" s="42"/>
      <c r="F441" s="42">
        <f t="shared" si="116"/>
        <v>0</v>
      </c>
      <c r="G441" s="42"/>
      <c r="H441" s="42"/>
      <c r="I441" s="42"/>
      <c r="J441" s="42"/>
      <c r="K441" s="42"/>
      <c r="L441" s="81"/>
      <c r="M441" s="81"/>
      <c r="N441" s="81"/>
      <c r="O441" s="81"/>
      <c r="P441" s="81"/>
    </row>
    <row r="442" spans="1:16" ht="24">
      <c r="A442" s="42" t="s">
        <v>61</v>
      </c>
      <c r="B442" s="42">
        <v>0</v>
      </c>
      <c r="C442" s="42">
        <v>0</v>
      </c>
      <c r="D442" s="47">
        <v>0</v>
      </c>
      <c r="E442" s="42"/>
      <c r="F442" s="42">
        <f t="shared" si="116"/>
        <v>0</v>
      </c>
      <c r="G442" s="42"/>
      <c r="H442" s="42"/>
      <c r="I442" s="42"/>
      <c r="J442" s="42">
        <f t="shared" ref="J442:J445" si="117">G442-H442-I442</f>
        <v>0</v>
      </c>
      <c r="K442" s="42">
        <f t="shared" ref="K442:K445" si="118">F442+J442</f>
        <v>0</v>
      </c>
      <c r="L442" s="81"/>
      <c r="M442" s="81"/>
      <c r="N442" s="81"/>
      <c r="O442" s="81" t="e">
        <f t="shared" ref="O442:O445" si="119">N442/L442</f>
        <v>#DIV/0!</v>
      </c>
      <c r="P442" s="81"/>
    </row>
    <row r="443" spans="1:16" ht="24">
      <c r="A443" s="42" t="s">
        <v>62</v>
      </c>
      <c r="B443" s="42">
        <v>0</v>
      </c>
      <c r="C443" s="42">
        <v>0</v>
      </c>
      <c r="D443" s="47"/>
      <c r="E443" s="42"/>
      <c r="F443" s="42">
        <f t="shared" si="116"/>
        <v>0</v>
      </c>
      <c r="G443" s="42"/>
      <c r="H443" s="42"/>
      <c r="I443" s="42"/>
      <c r="J443" s="42">
        <f t="shared" si="117"/>
        <v>0</v>
      </c>
      <c r="K443" s="42">
        <f t="shared" si="118"/>
        <v>0</v>
      </c>
      <c r="L443" s="81"/>
      <c r="M443" s="81"/>
      <c r="N443" s="81"/>
      <c r="O443" s="81" t="e">
        <f t="shared" si="119"/>
        <v>#DIV/0!</v>
      </c>
      <c r="P443" s="81"/>
    </row>
    <row r="444" spans="1:16" ht="24">
      <c r="A444" s="42" t="s">
        <v>63</v>
      </c>
      <c r="B444" s="42">
        <v>0</v>
      </c>
      <c r="C444" s="42">
        <v>0</v>
      </c>
      <c r="D444" s="47"/>
      <c r="E444" s="42"/>
      <c r="F444" s="42">
        <f t="shared" si="116"/>
        <v>0</v>
      </c>
      <c r="G444" s="42"/>
      <c r="H444" s="42"/>
      <c r="I444" s="42"/>
      <c r="J444" s="42">
        <f t="shared" si="117"/>
        <v>0</v>
      </c>
      <c r="K444" s="42">
        <f t="shared" si="118"/>
        <v>0</v>
      </c>
      <c r="L444" s="81"/>
      <c r="M444" s="81"/>
      <c r="N444" s="81"/>
      <c r="O444" s="81" t="e">
        <f t="shared" si="119"/>
        <v>#DIV/0!</v>
      </c>
      <c r="P444" s="81"/>
    </row>
    <row r="445" spans="1:16" ht="24">
      <c r="A445" s="42" t="s">
        <v>64</v>
      </c>
      <c r="B445" s="42">
        <v>0</v>
      </c>
      <c r="C445" s="42">
        <v>0</v>
      </c>
      <c r="D445" s="47"/>
      <c r="E445" s="42"/>
      <c r="F445" s="42">
        <f t="shared" si="116"/>
        <v>0</v>
      </c>
      <c r="G445" s="42"/>
      <c r="H445" s="42"/>
      <c r="I445" s="42"/>
      <c r="J445" s="42">
        <f t="shared" si="117"/>
        <v>0</v>
      </c>
      <c r="K445" s="42">
        <f t="shared" si="118"/>
        <v>0</v>
      </c>
      <c r="L445" s="81"/>
      <c r="M445" s="81"/>
      <c r="N445" s="81"/>
      <c r="O445" s="81" t="e">
        <f t="shared" si="119"/>
        <v>#DIV/0!</v>
      </c>
      <c r="P445" s="81"/>
    </row>
    <row r="446" spans="1:16" ht="24">
      <c r="A446" s="42" t="s">
        <v>65</v>
      </c>
      <c r="B446" s="42">
        <v>0</v>
      </c>
      <c r="C446" s="42">
        <v>0</v>
      </c>
      <c r="D446" s="47"/>
      <c r="E446" s="42"/>
      <c r="F446" s="42">
        <f t="shared" si="116"/>
        <v>0</v>
      </c>
      <c r="G446" s="42"/>
      <c r="H446" s="42"/>
      <c r="I446" s="42"/>
      <c r="J446" s="42"/>
      <c r="K446" s="42"/>
      <c r="L446" s="81"/>
      <c r="M446" s="81"/>
      <c r="N446" s="81"/>
      <c r="O446" s="81"/>
      <c r="P446" s="81"/>
    </row>
    <row r="447" spans="1:16" ht="24">
      <c r="A447" s="42" t="s">
        <v>66</v>
      </c>
      <c r="B447" s="42">
        <v>0</v>
      </c>
      <c r="C447" s="42">
        <v>0</v>
      </c>
      <c r="D447" s="47"/>
      <c r="E447" s="42"/>
      <c r="F447" s="42">
        <f t="shared" si="116"/>
        <v>0</v>
      </c>
      <c r="G447" s="42"/>
      <c r="H447" s="42"/>
      <c r="I447" s="42"/>
      <c r="J447" s="42">
        <f t="shared" ref="J447:J449" si="120">G447-H447-I447</f>
        <v>0</v>
      </c>
      <c r="K447" s="42">
        <f t="shared" ref="K447:K449" si="121">F447+J447</f>
        <v>0</v>
      </c>
      <c r="L447" s="81"/>
      <c r="M447" s="81"/>
      <c r="N447" s="81"/>
      <c r="O447" s="81" t="e">
        <f t="shared" ref="O447:O449" si="122">N447/L447</f>
        <v>#DIV/0!</v>
      </c>
      <c r="P447" s="81"/>
    </row>
    <row r="448" spans="1:16" ht="24">
      <c r="A448" s="42" t="s">
        <v>67</v>
      </c>
      <c r="B448" s="83">
        <v>0</v>
      </c>
      <c r="C448" s="83">
        <v>0</v>
      </c>
      <c r="D448" s="119"/>
      <c r="E448" s="83"/>
      <c r="F448" s="42">
        <f t="shared" si="116"/>
        <v>0</v>
      </c>
      <c r="G448" s="83"/>
      <c r="H448" s="83"/>
      <c r="I448" s="83"/>
      <c r="J448" s="42">
        <f t="shared" si="120"/>
        <v>0</v>
      </c>
      <c r="K448" s="42">
        <f t="shared" si="121"/>
        <v>0</v>
      </c>
      <c r="L448" s="100"/>
      <c r="M448" s="100"/>
      <c r="N448" s="100"/>
      <c r="O448" s="81" t="e">
        <f t="shared" si="122"/>
        <v>#DIV/0!</v>
      </c>
      <c r="P448" s="100"/>
    </row>
    <row r="449" spans="1:16" ht="24">
      <c r="A449" s="84" t="s">
        <v>23</v>
      </c>
      <c r="B449" s="85">
        <f>SUM(B435:B448)</f>
        <v>1</v>
      </c>
      <c r="C449" s="85">
        <f>SUM(C435:C448)</f>
        <v>2</v>
      </c>
      <c r="D449" s="119">
        <f>SUM(D435:D448)</f>
        <v>0</v>
      </c>
      <c r="E449" s="85"/>
      <c r="F449" s="86">
        <f t="shared" si="116"/>
        <v>2</v>
      </c>
      <c r="G449" s="85"/>
      <c r="H449" s="85"/>
      <c r="I449" s="85"/>
      <c r="J449" s="86">
        <f t="shared" si="120"/>
        <v>0</v>
      </c>
      <c r="K449" s="86">
        <f t="shared" si="121"/>
        <v>2</v>
      </c>
      <c r="L449" s="85"/>
      <c r="M449" s="85"/>
      <c r="N449" s="85"/>
      <c r="O449" s="89" t="e">
        <f t="shared" si="122"/>
        <v>#DIV/0!</v>
      </c>
      <c r="P449" s="85"/>
    </row>
    <row r="450" spans="1:16" ht="17.2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</row>
    <row r="451" spans="1:16" ht="17.2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</row>
    <row r="452" spans="1:16" ht="24">
      <c r="A452" s="208" t="s">
        <v>17</v>
      </c>
      <c r="B452" s="209" t="s">
        <v>20</v>
      </c>
      <c r="C452" s="210" t="s">
        <v>40</v>
      </c>
      <c r="D452" s="211"/>
      <c r="E452" s="211"/>
      <c r="F452" s="212"/>
      <c r="G452" s="210" t="s">
        <v>41</v>
      </c>
      <c r="H452" s="211"/>
      <c r="I452" s="211"/>
      <c r="J452" s="212"/>
      <c r="K452" s="213" t="s">
        <v>42</v>
      </c>
      <c r="L452" s="213" t="s">
        <v>43</v>
      </c>
      <c r="M452" s="213" t="s">
        <v>44</v>
      </c>
      <c r="N452" s="213" t="s">
        <v>45</v>
      </c>
      <c r="O452" s="213" t="s">
        <v>46</v>
      </c>
      <c r="P452" s="205" t="s">
        <v>21</v>
      </c>
    </row>
    <row r="453" spans="1:16">
      <c r="A453" s="208"/>
      <c r="B453" s="209"/>
      <c r="C453" s="205" t="s">
        <v>47</v>
      </c>
      <c r="D453" s="205" t="s">
        <v>48</v>
      </c>
      <c r="E453" s="205" t="s">
        <v>49</v>
      </c>
      <c r="F453" s="205" t="s">
        <v>50</v>
      </c>
      <c r="G453" s="205" t="s">
        <v>51</v>
      </c>
      <c r="H453" s="205" t="s">
        <v>52</v>
      </c>
      <c r="I453" s="205" t="s">
        <v>49</v>
      </c>
      <c r="J453" s="205" t="s">
        <v>53</v>
      </c>
      <c r="K453" s="214"/>
      <c r="L453" s="214"/>
      <c r="M453" s="214"/>
      <c r="N453" s="214"/>
      <c r="O453" s="214"/>
      <c r="P453" s="206"/>
    </row>
    <row r="454" spans="1:16">
      <c r="A454" s="208"/>
      <c r="B454" s="209"/>
      <c r="C454" s="206"/>
      <c r="D454" s="206"/>
      <c r="E454" s="206"/>
      <c r="F454" s="206"/>
      <c r="G454" s="206"/>
      <c r="H454" s="206"/>
      <c r="I454" s="206"/>
      <c r="J454" s="206"/>
      <c r="K454" s="214"/>
      <c r="L454" s="214"/>
      <c r="M454" s="214"/>
      <c r="N454" s="214"/>
      <c r="O454" s="214"/>
      <c r="P454" s="206"/>
    </row>
    <row r="455" spans="1:16">
      <c r="A455" s="208"/>
      <c r="B455" s="209"/>
      <c r="C455" s="207"/>
      <c r="D455" s="207"/>
      <c r="E455" s="207"/>
      <c r="F455" s="207"/>
      <c r="G455" s="207"/>
      <c r="H455" s="207"/>
      <c r="I455" s="207"/>
      <c r="J455" s="207"/>
      <c r="K455" s="215"/>
      <c r="L455" s="215"/>
      <c r="M455" s="215"/>
      <c r="N455" s="215"/>
      <c r="O455" s="215"/>
      <c r="P455" s="207"/>
    </row>
    <row r="456" spans="1:16" ht="24">
      <c r="A456" s="42" t="s">
        <v>54</v>
      </c>
      <c r="B456" s="42">
        <v>1</v>
      </c>
      <c r="C456" s="42">
        <v>3</v>
      </c>
      <c r="D456" s="42">
        <v>0</v>
      </c>
      <c r="E456" s="42"/>
      <c r="F456" s="42">
        <f>C456+D456+E456</f>
        <v>3</v>
      </c>
      <c r="G456" s="42"/>
      <c r="H456" s="42"/>
      <c r="I456" s="42"/>
      <c r="J456" s="42">
        <f>G456-H456-I456</f>
        <v>0</v>
      </c>
      <c r="K456" s="42">
        <f>F456+J456</f>
        <v>3</v>
      </c>
      <c r="L456" s="42"/>
      <c r="M456" s="42"/>
      <c r="N456" s="42"/>
      <c r="O456" s="42" t="e">
        <f>N456/L456</f>
        <v>#DIV/0!</v>
      </c>
      <c r="P456" s="42"/>
    </row>
    <row r="457" spans="1:16" ht="24">
      <c r="A457" s="42" t="s">
        <v>55</v>
      </c>
      <c r="B457" s="42">
        <v>6</v>
      </c>
      <c r="C457" s="42">
        <v>20</v>
      </c>
      <c r="D457" s="47">
        <v>0</v>
      </c>
      <c r="E457" s="42"/>
      <c r="F457" s="42">
        <f t="shared" ref="F457:F459" si="123">C457+D457+E457</f>
        <v>20</v>
      </c>
      <c r="G457" s="42">
        <v>10</v>
      </c>
      <c r="H457" s="42"/>
      <c r="I457" s="42"/>
      <c r="J457" s="42">
        <f t="shared" ref="J457:J467" si="124">G457-H457-I457</f>
        <v>10</v>
      </c>
      <c r="K457" s="42">
        <f t="shared" ref="K457:K461" si="125">F457+J457</f>
        <v>30</v>
      </c>
      <c r="L457" s="42">
        <v>0</v>
      </c>
      <c r="M457" s="42" t="s">
        <v>82</v>
      </c>
      <c r="N457" s="45">
        <f>L457*O457</f>
        <v>0</v>
      </c>
      <c r="O457" s="45">
        <v>0</v>
      </c>
      <c r="P457" s="42">
        <v>0</v>
      </c>
    </row>
    <row r="458" spans="1:16" ht="24">
      <c r="A458" s="42" t="s">
        <v>56</v>
      </c>
      <c r="B458" s="42">
        <v>0</v>
      </c>
      <c r="C458" s="42">
        <v>0</v>
      </c>
      <c r="D458" s="47">
        <v>0</v>
      </c>
      <c r="E458" s="42"/>
      <c r="F458" s="42">
        <f t="shared" si="123"/>
        <v>0</v>
      </c>
      <c r="G458" s="42"/>
      <c r="H458" s="42"/>
      <c r="I458" s="42"/>
      <c r="J458" s="42">
        <f t="shared" si="124"/>
        <v>0</v>
      </c>
      <c r="K458" s="42">
        <f t="shared" si="125"/>
        <v>0</v>
      </c>
      <c r="L458" s="42"/>
      <c r="M458" s="42"/>
      <c r="N458" s="42">
        <v>0</v>
      </c>
      <c r="O458" s="42" t="e">
        <f t="shared" ref="O458:O461" si="126">N458/L458</f>
        <v>#DIV/0!</v>
      </c>
      <c r="P458" s="42"/>
    </row>
    <row r="459" spans="1:16" ht="24">
      <c r="A459" s="42" t="s">
        <v>57</v>
      </c>
      <c r="B459" s="42">
        <v>3</v>
      </c>
      <c r="C459" s="42">
        <v>12</v>
      </c>
      <c r="D459" s="47">
        <v>0</v>
      </c>
      <c r="E459" s="42"/>
      <c r="F459" s="42">
        <f t="shared" si="123"/>
        <v>12</v>
      </c>
      <c r="G459" s="42"/>
      <c r="H459" s="42"/>
      <c r="I459" s="42"/>
      <c r="J459" s="42">
        <f t="shared" si="124"/>
        <v>0</v>
      </c>
      <c r="K459" s="42">
        <f t="shared" si="125"/>
        <v>12</v>
      </c>
      <c r="L459" s="42"/>
      <c r="M459" s="42"/>
      <c r="N459" s="42">
        <v>0</v>
      </c>
      <c r="O459" s="42" t="e">
        <f t="shared" si="126"/>
        <v>#DIV/0!</v>
      </c>
      <c r="P459" s="42"/>
    </row>
    <row r="460" spans="1:16" ht="24">
      <c r="A460" s="42" t="s">
        <v>58</v>
      </c>
      <c r="B460" s="42">
        <v>0</v>
      </c>
      <c r="C460" s="42">
        <v>0</v>
      </c>
      <c r="D460" s="47">
        <v>0</v>
      </c>
      <c r="E460" s="42"/>
      <c r="F460" s="42">
        <v>0</v>
      </c>
      <c r="G460" s="42"/>
      <c r="H460" s="42"/>
      <c r="I460" s="42"/>
      <c r="J460" s="42">
        <f t="shared" si="124"/>
        <v>0</v>
      </c>
      <c r="K460" s="42">
        <f t="shared" si="125"/>
        <v>0</v>
      </c>
      <c r="L460" s="42"/>
      <c r="M460" s="42"/>
      <c r="N460" s="42">
        <v>0</v>
      </c>
      <c r="O460" s="42" t="e">
        <f t="shared" si="126"/>
        <v>#DIV/0!</v>
      </c>
      <c r="P460" s="42"/>
    </row>
    <row r="461" spans="1:16" ht="24">
      <c r="A461" s="42" t="s">
        <v>59</v>
      </c>
      <c r="B461" s="42">
        <v>0</v>
      </c>
      <c r="C461" s="42">
        <v>0</v>
      </c>
      <c r="D461" s="47">
        <v>0</v>
      </c>
      <c r="E461" s="42"/>
      <c r="F461" s="42">
        <f t="shared" ref="F461:F470" si="127">C461+D461+E461</f>
        <v>0</v>
      </c>
      <c r="G461" s="42"/>
      <c r="H461" s="42"/>
      <c r="I461" s="42"/>
      <c r="J461" s="42">
        <f t="shared" si="124"/>
        <v>0</v>
      </c>
      <c r="K461" s="42">
        <f t="shared" si="125"/>
        <v>0</v>
      </c>
      <c r="L461" s="42"/>
      <c r="M461" s="42"/>
      <c r="N461" s="42">
        <v>0</v>
      </c>
      <c r="O461" s="42" t="e">
        <f t="shared" si="126"/>
        <v>#DIV/0!</v>
      </c>
      <c r="P461" s="42"/>
    </row>
    <row r="462" spans="1:16" ht="24">
      <c r="A462" s="42" t="s">
        <v>60</v>
      </c>
      <c r="B462" s="42">
        <v>4</v>
      </c>
      <c r="C462" s="42">
        <v>8</v>
      </c>
      <c r="D462" s="47">
        <v>0</v>
      </c>
      <c r="E462" s="42"/>
      <c r="F462" s="42">
        <f t="shared" si="127"/>
        <v>8</v>
      </c>
      <c r="G462" s="42"/>
      <c r="H462" s="42"/>
      <c r="I462" s="42"/>
      <c r="J462" s="42">
        <f t="shared" si="124"/>
        <v>0</v>
      </c>
      <c r="K462" s="42">
        <f>F462+J462</f>
        <v>8</v>
      </c>
      <c r="L462" s="42"/>
      <c r="M462" s="42"/>
      <c r="N462" s="42">
        <f t="shared" ref="N462:N467" si="128">L462*O462</f>
        <v>0</v>
      </c>
      <c r="O462" s="42"/>
      <c r="P462" s="42"/>
    </row>
    <row r="463" spans="1:16" ht="24">
      <c r="A463" s="42" t="s">
        <v>61</v>
      </c>
      <c r="B463" s="42">
        <v>10</v>
      </c>
      <c r="C463" s="42">
        <v>35</v>
      </c>
      <c r="D463" s="47">
        <v>0</v>
      </c>
      <c r="E463" s="42"/>
      <c r="F463" s="42">
        <f t="shared" si="127"/>
        <v>35</v>
      </c>
      <c r="G463" s="42">
        <v>30</v>
      </c>
      <c r="H463" s="42"/>
      <c r="I463" s="42"/>
      <c r="J463" s="42">
        <f t="shared" si="124"/>
        <v>30</v>
      </c>
      <c r="K463" s="42">
        <f t="shared" ref="K463:K466" si="129">F463+J463</f>
        <v>65</v>
      </c>
      <c r="L463" s="42">
        <v>0</v>
      </c>
      <c r="M463" s="42"/>
      <c r="N463" s="45">
        <f t="shared" si="128"/>
        <v>0</v>
      </c>
      <c r="O463" s="45">
        <v>0</v>
      </c>
      <c r="P463" s="42">
        <v>0</v>
      </c>
    </row>
    <row r="464" spans="1:16" ht="24">
      <c r="A464" s="42" t="s">
        <v>62</v>
      </c>
      <c r="B464" s="42">
        <v>0</v>
      </c>
      <c r="C464" s="42">
        <v>0</v>
      </c>
      <c r="D464" s="47"/>
      <c r="E464" s="42"/>
      <c r="F464" s="42">
        <f t="shared" si="127"/>
        <v>0</v>
      </c>
      <c r="G464" s="42"/>
      <c r="H464" s="42"/>
      <c r="I464" s="42"/>
      <c r="J464" s="42">
        <f t="shared" si="124"/>
        <v>0</v>
      </c>
      <c r="K464" s="42">
        <f t="shared" si="129"/>
        <v>0</v>
      </c>
      <c r="L464" s="42"/>
      <c r="M464" s="42"/>
      <c r="N464" s="42">
        <v>0</v>
      </c>
      <c r="O464" s="42" t="e">
        <f t="shared" ref="O464:O465" si="130">N464/L464</f>
        <v>#DIV/0!</v>
      </c>
      <c r="P464" s="42"/>
    </row>
    <row r="465" spans="1:16" ht="24">
      <c r="A465" s="42" t="s">
        <v>63</v>
      </c>
      <c r="B465" s="42">
        <v>4</v>
      </c>
      <c r="C465" s="42">
        <v>10</v>
      </c>
      <c r="D465" s="47">
        <v>0</v>
      </c>
      <c r="E465" s="42"/>
      <c r="F465" s="42">
        <f t="shared" si="127"/>
        <v>10</v>
      </c>
      <c r="G465" s="42"/>
      <c r="H465" s="42"/>
      <c r="I465" s="42"/>
      <c r="J465" s="42">
        <f t="shared" si="124"/>
        <v>0</v>
      </c>
      <c r="K465" s="42">
        <f t="shared" si="129"/>
        <v>10</v>
      </c>
      <c r="L465" s="42"/>
      <c r="M465" s="42"/>
      <c r="N465" s="42">
        <v>0</v>
      </c>
      <c r="O465" s="42" t="e">
        <f t="shared" si="130"/>
        <v>#DIV/0!</v>
      </c>
      <c r="P465" s="42"/>
    </row>
    <row r="466" spans="1:16" ht="24">
      <c r="A466" s="42" t="s">
        <v>64</v>
      </c>
      <c r="B466" s="42">
        <v>22</v>
      </c>
      <c r="C466" s="42">
        <v>100</v>
      </c>
      <c r="D466" s="47">
        <v>0</v>
      </c>
      <c r="E466" s="42"/>
      <c r="F466" s="42">
        <f t="shared" si="127"/>
        <v>100</v>
      </c>
      <c r="G466" s="42">
        <v>40</v>
      </c>
      <c r="H466" s="42"/>
      <c r="I466" s="42"/>
      <c r="J466" s="42">
        <f t="shared" si="124"/>
        <v>40</v>
      </c>
      <c r="K466" s="42">
        <f t="shared" si="129"/>
        <v>140</v>
      </c>
      <c r="L466" s="42">
        <v>0</v>
      </c>
      <c r="M466" s="42"/>
      <c r="N466" s="45">
        <f t="shared" si="128"/>
        <v>0</v>
      </c>
      <c r="O466" s="45">
        <v>0</v>
      </c>
      <c r="P466" s="42">
        <v>0</v>
      </c>
    </row>
    <row r="467" spans="1:16" ht="24">
      <c r="A467" s="42" t="s">
        <v>65</v>
      </c>
      <c r="B467" s="42">
        <v>5</v>
      </c>
      <c r="C467" s="42">
        <v>14</v>
      </c>
      <c r="D467" s="47">
        <v>0</v>
      </c>
      <c r="E467" s="42"/>
      <c r="F467" s="42">
        <f t="shared" si="127"/>
        <v>14</v>
      </c>
      <c r="G467" s="42"/>
      <c r="H467" s="42"/>
      <c r="I467" s="42"/>
      <c r="J467" s="42">
        <f t="shared" si="124"/>
        <v>0</v>
      </c>
      <c r="K467" s="42">
        <f>F467+J467</f>
        <v>14</v>
      </c>
      <c r="L467" s="42"/>
      <c r="M467" s="42"/>
      <c r="N467" s="42">
        <f t="shared" si="128"/>
        <v>0</v>
      </c>
      <c r="O467" s="42"/>
      <c r="P467" s="42"/>
    </row>
    <row r="468" spans="1:16" ht="24">
      <c r="A468" s="42" t="s">
        <v>66</v>
      </c>
      <c r="B468" s="42">
        <v>7</v>
      </c>
      <c r="C468" s="42">
        <v>40</v>
      </c>
      <c r="D468" s="47">
        <v>0</v>
      </c>
      <c r="E468" s="42"/>
      <c r="F468" s="42">
        <f t="shared" si="127"/>
        <v>40</v>
      </c>
      <c r="G468" s="42"/>
      <c r="H468" s="42"/>
      <c r="I468" s="42"/>
      <c r="J468" s="42">
        <f t="shared" ref="J468:J470" si="131">G468-H468-I468</f>
        <v>0</v>
      </c>
      <c r="K468" s="42">
        <f t="shared" ref="K468:K470" si="132">F468+J468</f>
        <v>40</v>
      </c>
      <c r="L468" s="42"/>
      <c r="M468" s="42"/>
      <c r="N468" s="42">
        <v>0</v>
      </c>
      <c r="O468" s="42" t="e">
        <f t="shared" ref="O468:O470" si="133">N468/L468</f>
        <v>#DIV/0!</v>
      </c>
      <c r="P468" s="42"/>
    </row>
    <row r="469" spans="1:16" ht="24">
      <c r="A469" s="42" t="s">
        <v>67</v>
      </c>
      <c r="B469" s="83">
        <v>0</v>
      </c>
      <c r="C469" s="83">
        <v>0</v>
      </c>
      <c r="D469" s="119"/>
      <c r="E469" s="83"/>
      <c r="F469" s="42">
        <f t="shared" si="127"/>
        <v>0</v>
      </c>
      <c r="G469" s="83"/>
      <c r="H469" s="83"/>
      <c r="I469" s="83"/>
      <c r="J469" s="42">
        <f t="shared" si="131"/>
        <v>0</v>
      </c>
      <c r="K469" s="42">
        <f t="shared" si="132"/>
        <v>0</v>
      </c>
      <c r="L469" s="83"/>
      <c r="M469" s="83"/>
      <c r="N469" s="42">
        <v>0</v>
      </c>
      <c r="O469" s="42" t="e">
        <f t="shared" si="133"/>
        <v>#DIV/0!</v>
      </c>
      <c r="P469" s="83"/>
    </row>
    <row r="470" spans="1:16" ht="24">
      <c r="A470" s="84" t="s">
        <v>23</v>
      </c>
      <c r="B470" s="85">
        <f>SUM(B456:B469)</f>
        <v>62</v>
      </c>
      <c r="C470" s="85">
        <f>SUM(C456:C469)</f>
        <v>242</v>
      </c>
      <c r="D470" s="85">
        <f t="shared" ref="D470:E470" si="134">SUM(D456:D469)</f>
        <v>0</v>
      </c>
      <c r="E470" s="85">
        <f t="shared" si="134"/>
        <v>0</v>
      </c>
      <c r="F470" s="86">
        <f t="shared" si="127"/>
        <v>242</v>
      </c>
      <c r="G470" s="85">
        <f>SUM(G457:G469)</f>
        <v>80</v>
      </c>
      <c r="H470" s="85">
        <f t="shared" ref="H470:I470" si="135">SUM(H457:H469)</f>
        <v>0</v>
      </c>
      <c r="I470" s="85">
        <f t="shared" si="135"/>
        <v>0</v>
      </c>
      <c r="J470" s="86">
        <f t="shared" si="131"/>
        <v>80</v>
      </c>
      <c r="K470" s="86">
        <f t="shared" si="132"/>
        <v>322</v>
      </c>
      <c r="L470" s="85">
        <f>SUM(L457:L469)</f>
        <v>0</v>
      </c>
      <c r="M470" s="85" t="s">
        <v>82</v>
      </c>
      <c r="N470" s="120">
        <f>SUM(N457:N469)</f>
        <v>0</v>
      </c>
      <c r="O470" s="131" t="e">
        <f t="shared" si="133"/>
        <v>#DIV/0!</v>
      </c>
      <c r="P470" s="85">
        <f>SUM(P457:P469)/3</f>
        <v>0</v>
      </c>
    </row>
    <row r="471" spans="1:16" ht="17.2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</row>
    <row r="472" spans="1:16" ht="17.2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</row>
    <row r="473" spans="1:16" ht="24">
      <c r="A473" s="208" t="s">
        <v>6</v>
      </c>
      <c r="B473" s="209" t="s">
        <v>20</v>
      </c>
      <c r="C473" s="210" t="s">
        <v>40</v>
      </c>
      <c r="D473" s="211"/>
      <c r="E473" s="211"/>
      <c r="F473" s="212"/>
      <c r="G473" s="210" t="s">
        <v>41</v>
      </c>
      <c r="H473" s="211"/>
      <c r="I473" s="211"/>
      <c r="J473" s="212"/>
      <c r="K473" s="213" t="s">
        <v>42</v>
      </c>
      <c r="L473" s="213" t="s">
        <v>43</v>
      </c>
      <c r="M473" s="213" t="s">
        <v>44</v>
      </c>
      <c r="N473" s="213" t="s">
        <v>45</v>
      </c>
      <c r="O473" s="213" t="s">
        <v>46</v>
      </c>
      <c r="P473" s="205" t="s">
        <v>21</v>
      </c>
    </row>
    <row r="474" spans="1:16">
      <c r="A474" s="208"/>
      <c r="B474" s="209"/>
      <c r="C474" s="205" t="s">
        <v>47</v>
      </c>
      <c r="D474" s="205" t="s">
        <v>48</v>
      </c>
      <c r="E474" s="205" t="s">
        <v>49</v>
      </c>
      <c r="F474" s="205" t="s">
        <v>50</v>
      </c>
      <c r="G474" s="205" t="s">
        <v>51</v>
      </c>
      <c r="H474" s="205" t="s">
        <v>52</v>
      </c>
      <c r="I474" s="205" t="s">
        <v>49</v>
      </c>
      <c r="J474" s="205" t="s">
        <v>53</v>
      </c>
      <c r="K474" s="214"/>
      <c r="L474" s="214"/>
      <c r="M474" s="214"/>
      <c r="N474" s="214"/>
      <c r="O474" s="214"/>
      <c r="P474" s="206"/>
    </row>
    <row r="475" spans="1:16">
      <c r="A475" s="208"/>
      <c r="B475" s="209"/>
      <c r="C475" s="206"/>
      <c r="D475" s="206"/>
      <c r="E475" s="206"/>
      <c r="F475" s="206"/>
      <c r="G475" s="206"/>
      <c r="H475" s="206"/>
      <c r="I475" s="206"/>
      <c r="J475" s="206"/>
      <c r="K475" s="214"/>
      <c r="L475" s="214"/>
      <c r="M475" s="214"/>
      <c r="N475" s="214"/>
      <c r="O475" s="214"/>
      <c r="P475" s="206"/>
    </row>
    <row r="476" spans="1:16">
      <c r="A476" s="208"/>
      <c r="B476" s="209"/>
      <c r="C476" s="207"/>
      <c r="D476" s="207"/>
      <c r="E476" s="207"/>
      <c r="F476" s="207"/>
      <c r="G476" s="207"/>
      <c r="H476" s="207"/>
      <c r="I476" s="207"/>
      <c r="J476" s="207"/>
      <c r="K476" s="215"/>
      <c r="L476" s="215"/>
      <c r="M476" s="215"/>
      <c r="N476" s="215"/>
      <c r="O476" s="215"/>
      <c r="P476" s="207"/>
    </row>
    <row r="477" spans="1:16" ht="24">
      <c r="A477" s="42" t="s">
        <v>54</v>
      </c>
      <c r="B477" s="42">
        <v>0</v>
      </c>
      <c r="C477" s="42">
        <v>0</v>
      </c>
      <c r="D477" s="42">
        <v>0</v>
      </c>
      <c r="E477" s="42"/>
      <c r="F477" s="42">
        <f>C477+D477+E477</f>
        <v>0</v>
      </c>
      <c r="G477" s="42"/>
      <c r="H477" s="42"/>
      <c r="I477" s="42"/>
      <c r="J477" s="42">
        <f>G477-H477-I477</f>
        <v>0</v>
      </c>
      <c r="K477" s="42">
        <f>F477+J477</f>
        <v>0</v>
      </c>
      <c r="L477" s="42"/>
      <c r="M477" s="42"/>
      <c r="N477" s="42"/>
      <c r="O477" s="42"/>
      <c r="P477" s="42"/>
    </row>
    <row r="478" spans="1:16" ht="24">
      <c r="A478" s="42" t="s">
        <v>55</v>
      </c>
      <c r="B478" s="42">
        <v>10</v>
      </c>
      <c r="C478" s="42">
        <v>10</v>
      </c>
      <c r="D478" s="47">
        <v>0</v>
      </c>
      <c r="E478" s="42"/>
      <c r="F478" s="42">
        <f t="shared" ref="F478:F481" si="136">C478+D478+E478</f>
        <v>10</v>
      </c>
      <c r="G478" s="42">
        <v>10</v>
      </c>
      <c r="H478" s="42"/>
      <c r="I478" s="42"/>
      <c r="J478" s="42">
        <f t="shared" ref="J478:J491" si="137">G478-H478-I478</f>
        <v>10</v>
      </c>
      <c r="K478" s="42">
        <f t="shared" ref="K478:K482" si="138">F478+J478</f>
        <v>20</v>
      </c>
      <c r="L478" s="42">
        <v>0</v>
      </c>
      <c r="M478" s="42" t="s">
        <v>82</v>
      </c>
      <c r="N478" s="43">
        <f>O478*L478</f>
        <v>0</v>
      </c>
      <c r="O478" s="43">
        <v>0</v>
      </c>
      <c r="P478" s="42">
        <v>0</v>
      </c>
    </row>
    <row r="479" spans="1:16" ht="24">
      <c r="A479" s="42" t="s">
        <v>56</v>
      </c>
      <c r="B479" s="42">
        <v>20</v>
      </c>
      <c r="C479" s="42">
        <v>40</v>
      </c>
      <c r="D479" s="47">
        <v>0</v>
      </c>
      <c r="E479" s="42"/>
      <c r="F479" s="42">
        <f t="shared" si="136"/>
        <v>40</v>
      </c>
      <c r="G479" s="42">
        <v>20</v>
      </c>
      <c r="H479" s="42"/>
      <c r="I479" s="42"/>
      <c r="J479" s="42">
        <f t="shared" si="137"/>
        <v>20</v>
      </c>
      <c r="K479" s="42">
        <f t="shared" si="138"/>
        <v>60</v>
      </c>
      <c r="L479" s="42">
        <v>0</v>
      </c>
      <c r="M479" s="42" t="s">
        <v>82</v>
      </c>
      <c r="N479" s="43">
        <f t="shared" ref="N479:N481" si="139">O479*L479</f>
        <v>0</v>
      </c>
      <c r="O479" s="43">
        <v>0</v>
      </c>
      <c r="P479" s="42">
        <v>0</v>
      </c>
    </row>
    <row r="480" spans="1:16" ht="24">
      <c r="A480" s="42" t="s">
        <v>57</v>
      </c>
      <c r="B480" s="42">
        <v>5</v>
      </c>
      <c r="C480" s="42">
        <v>10</v>
      </c>
      <c r="D480" s="47">
        <v>0</v>
      </c>
      <c r="E480" s="42"/>
      <c r="F480" s="42">
        <f t="shared" si="136"/>
        <v>10</v>
      </c>
      <c r="G480" s="42"/>
      <c r="H480" s="42"/>
      <c r="I480" s="42"/>
      <c r="J480" s="42">
        <f t="shared" si="137"/>
        <v>0</v>
      </c>
      <c r="K480" s="42">
        <f t="shared" si="138"/>
        <v>10</v>
      </c>
      <c r="L480" s="42"/>
      <c r="M480" s="42"/>
      <c r="N480" s="42">
        <f t="shared" si="139"/>
        <v>0</v>
      </c>
      <c r="O480" s="42">
        <v>0</v>
      </c>
      <c r="P480" s="42"/>
    </row>
    <row r="481" spans="1:16" ht="24">
      <c r="A481" s="42" t="s">
        <v>58</v>
      </c>
      <c r="B481" s="42">
        <v>15</v>
      </c>
      <c r="C481" s="42">
        <v>20</v>
      </c>
      <c r="D481" s="47">
        <v>0</v>
      </c>
      <c r="E481" s="42"/>
      <c r="F481" s="42">
        <f t="shared" si="136"/>
        <v>20</v>
      </c>
      <c r="G481" s="42">
        <v>20</v>
      </c>
      <c r="H481" s="42"/>
      <c r="I481" s="42"/>
      <c r="J481" s="42">
        <f t="shared" si="137"/>
        <v>20</v>
      </c>
      <c r="K481" s="42">
        <f t="shared" si="138"/>
        <v>40</v>
      </c>
      <c r="L481" s="42">
        <v>0</v>
      </c>
      <c r="M481" s="42" t="s">
        <v>82</v>
      </c>
      <c r="N481" s="43">
        <f t="shared" si="139"/>
        <v>0</v>
      </c>
      <c r="O481" s="43">
        <v>0</v>
      </c>
      <c r="P481" s="42">
        <v>0</v>
      </c>
    </row>
    <row r="482" spans="1:16" ht="24">
      <c r="A482" s="42" t="s">
        <v>59</v>
      </c>
      <c r="B482" s="42">
        <v>5</v>
      </c>
      <c r="C482" s="42">
        <v>20</v>
      </c>
      <c r="D482" s="47">
        <v>0</v>
      </c>
      <c r="E482" s="42"/>
      <c r="F482" s="42">
        <f t="shared" ref="F482:F491" si="140">C482+D482+E482</f>
        <v>20</v>
      </c>
      <c r="G482" s="42"/>
      <c r="H482" s="42"/>
      <c r="I482" s="42"/>
      <c r="J482" s="42">
        <f t="shared" si="137"/>
        <v>0</v>
      </c>
      <c r="K482" s="42">
        <f t="shared" si="138"/>
        <v>20</v>
      </c>
      <c r="L482" s="42"/>
      <c r="M482" s="42"/>
      <c r="N482" s="42">
        <v>0</v>
      </c>
      <c r="O482" s="42"/>
      <c r="P482" s="42"/>
    </row>
    <row r="483" spans="1:16" ht="24">
      <c r="A483" s="42" t="s">
        <v>60</v>
      </c>
      <c r="B483" s="42">
        <v>23</v>
      </c>
      <c r="C483" s="42">
        <v>40</v>
      </c>
      <c r="D483" s="47">
        <v>0</v>
      </c>
      <c r="E483" s="42"/>
      <c r="F483" s="42">
        <f t="shared" si="140"/>
        <v>40</v>
      </c>
      <c r="G483" s="42">
        <v>15</v>
      </c>
      <c r="H483" s="42"/>
      <c r="I483" s="42"/>
      <c r="J483" s="42">
        <f t="shared" si="137"/>
        <v>15</v>
      </c>
      <c r="K483" s="42">
        <f>F483+J483</f>
        <v>55</v>
      </c>
      <c r="L483" s="42">
        <v>0</v>
      </c>
      <c r="M483" s="42" t="s">
        <v>82</v>
      </c>
      <c r="N483" s="43">
        <f t="shared" ref="N483:N488" si="141">O483*L483</f>
        <v>0</v>
      </c>
      <c r="O483" s="43">
        <v>0</v>
      </c>
      <c r="P483" s="42">
        <v>0</v>
      </c>
    </row>
    <row r="484" spans="1:16" ht="24">
      <c r="A484" s="42" t="s">
        <v>61</v>
      </c>
      <c r="B484" s="42">
        <v>25</v>
      </c>
      <c r="C484" s="42">
        <v>95</v>
      </c>
      <c r="D484" s="47">
        <v>0</v>
      </c>
      <c r="E484" s="42"/>
      <c r="F484" s="42">
        <f t="shared" si="140"/>
        <v>95</v>
      </c>
      <c r="G484" s="42">
        <v>20</v>
      </c>
      <c r="H484" s="42"/>
      <c r="I484" s="42"/>
      <c r="J484" s="42">
        <f t="shared" si="137"/>
        <v>20</v>
      </c>
      <c r="K484" s="42">
        <f t="shared" ref="K484:K487" si="142">F484+J484</f>
        <v>115</v>
      </c>
      <c r="L484" s="42">
        <v>0</v>
      </c>
      <c r="M484" s="42"/>
      <c r="N484" s="43">
        <f t="shared" si="141"/>
        <v>0</v>
      </c>
      <c r="O484" s="43">
        <v>0</v>
      </c>
      <c r="P484" s="42">
        <v>0</v>
      </c>
    </row>
    <row r="485" spans="1:16" ht="24">
      <c r="A485" s="42" t="s">
        <v>62</v>
      </c>
      <c r="B485" s="42">
        <v>5</v>
      </c>
      <c r="C485" s="42">
        <v>0</v>
      </c>
      <c r="D485" s="47">
        <v>0</v>
      </c>
      <c r="E485" s="42"/>
      <c r="F485" s="42">
        <f t="shared" si="140"/>
        <v>0</v>
      </c>
      <c r="G485" s="42">
        <v>10</v>
      </c>
      <c r="H485" s="42"/>
      <c r="I485" s="42"/>
      <c r="J485" s="42">
        <f t="shared" si="137"/>
        <v>10</v>
      </c>
      <c r="K485" s="42">
        <f t="shared" si="142"/>
        <v>10</v>
      </c>
      <c r="L485" s="42">
        <v>0</v>
      </c>
      <c r="M485" s="42" t="s">
        <v>82</v>
      </c>
      <c r="N485" s="42">
        <f t="shared" si="141"/>
        <v>0</v>
      </c>
      <c r="O485" s="42">
        <v>0</v>
      </c>
      <c r="P485" s="42">
        <v>0</v>
      </c>
    </row>
    <row r="486" spans="1:16" ht="24">
      <c r="A486" s="42" t="s">
        <v>63</v>
      </c>
      <c r="B486" s="42">
        <v>32</v>
      </c>
      <c r="C486" s="42">
        <v>150</v>
      </c>
      <c r="D486" s="47">
        <v>0</v>
      </c>
      <c r="E486" s="42"/>
      <c r="F486" s="42">
        <f t="shared" si="140"/>
        <v>150</v>
      </c>
      <c r="G486" s="42">
        <v>20</v>
      </c>
      <c r="H486" s="42"/>
      <c r="I486" s="42"/>
      <c r="J486" s="42">
        <f t="shared" si="137"/>
        <v>20</v>
      </c>
      <c r="K486" s="42">
        <f t="shared" si="142"/>
        <v>170</v>
      </c>
      <c r="L486" s="42">
        <v>0</v>
      </c>
      <c r="M486" s="42"/>
      <c r="N486" s="43">
        <f t="shared" si="141"/>
        <v>0</v>
      </c>
      <c r="O486" s="43">
        <v>0</v>
      </c>
      <c r="P486" s="42">
        <v>0</v>
      </c>
    </row>
    <row r="487" spans="1:16" ht="24">
      <c r="A487" s="42" t="s">
        <v>64</v>
      </c>
      <c r="B487" s="42">
        <v>17</v>
      </c>
      <c r="C487" s="42">
        <v>50</v>
      </c>
      <c r="D487" s="47">
        <v>0</v>
      </c>
      <c r="E487" s="42"/>
      <c r="F487" s="42">
        <f t="shared" si="140"/>
        <v>50</v>
      </c>
      <c r="G487" s="42">
        <v>10</v>
      </c>
      <c r="H487" s="42"/>
      <c r="I487" s="42"/>
      <c r="J487" s="42">
        <f t="shared" si="137"/>
        <v>10</v>
      </c>
      <c r="K487" s="42">
        <f t="shared" si="142"/>
        <v>60</v>
      </c>
      <c r="L487" s="42">
        <v>0</v>
      </c>
      <c r="M487" s="42"/>
      <c r="N487" s="43">
        <f t="shared" si="141"/>
        <v>0</v>
      </c>
      <c r="O487" s="43">
        <v>0</v>
      </c>
      <c r="P487" s="42">
        <v>0</v>
      </c>
    </row>
    <row r="488" spans="1:16" ht="24">
      <c r="A488" s="42" t="s">
        <v>65</v>
      </c>
      <c r="B488" s="42">
        <v>1</v>
      </c>
      <c r="C488" s="42">
        <v>25</v>
      </c>
      <c r="D488" s="47">
        <v>0</v>
      </c>
      <c r="E488" s="42"/>
      <c r="F488" s="42">
        <f t="shared" si="140"/>
        <v>25</v>
      </c>
      <c r="G488" s="42"/>
      <c r="H488" s="42"/>
      <c r="I488" s="42"/>
      <c r="J488" s="42">
        <f t="shared" si="137"/>
        <v>0</v>
      </c>
      <c r="K488" s="42">
        <f>F488+J488</f>
        <v>25</v>
      </c>
      <c r="L488" s="42"/>
      <c r="M488" s="42"/>
      <c r="N488" s="42">
        <f t="shared" si="141"/>
        <v>0</v>
      </c>
      <c r="O488" s="42"/>
      <c r="P488" s="42"/>
    </row>
    <row r="489" spans="1:16" ht="24">
      <c r="A489" s="42" t="s">
        <v>66</v>
      </c>
      <c r="B489" s="42">
        <v>4</v>
      </c>
      <c r="C489" s="42">
        <v>10</v>
      </c>
      <c r="D489" s="47">
        <v>0</v>
      </c>
      <c r="E489" s="42"/>
      <c r="F489" s="42">
        <f t="shared" si="140"/>
        <v>10</v>
      </c>
      <c r="G489" s="42">
        <v>5</v>
      </c>
      <c r="H489" s="42"/>
      <c r="I489" s="42"/>
      <c r="J489" s="42">
        <f t="shared" si="137"/>
        <v>5</v>
      </c>
      <c r="K489" s="42">
        <f t="shared" ref="K489:K491" si="143">F489+J489</f>
        <v>15</v>
      </c>
      <c r="L489" s="42">
        <v>0</v>
      </c>
      <c r="M489" s="42" t="s">
        <v>82</v>
      </c>
      <c r="N489" s="42">
        <f>O489*L489</f>
        <v>0</v>
      </c>
      <c r="O489" s="42">
        <v>0</v>
      </c>
      <c r="P489" s="42">
        <v>0</v>
      </c>
    </row>
    <row r="490" spans="1:16" ht="24">
      <c r="A490" s="42" t="s">
        <v>67</v>
      </c>
      <c r="B490" s="83">
        <v>3</v>
      </c>
      <c r="C490" s="83">
        <v>5</v>
      </c>
      <c r="D490" s="119">
        <v>0</v>
      </c>
      <c r="E490" s="83"/>
      <c r="F490" s="42">
        <f t="shared" si="140"/>
        <v>5</v>
      </c>
      <c r="G490" s="83"/>
      <c r="H490" s="83"/>
      <c r="I490" s="83"/>
      <c r="J490" s="42">
        <f t="shared" si="137"/>
        <v>0</v>
      </c>
      <c r="K490" s="42">
        <f t="shared" si="143"/>
        <v>5</v>
      </c>
      <c r="L490" s="83"/>
      <c r="M490" s="83"/>
      <c r="N490" s="42">
        <v>0</v>
      </c>
      <c r="O490" s="42"/>
      <c r="P490" s="83"/>
    </row>
    <row r="491" spans="1:16" ht="24">
      <c r="A491" s="84" t="s">
        <v>23</v>
      </c>
      <c r="B491" s="85">
        <f>SUM(B477:B490)</f>
        <v>165</v>
      </c>
      <c r="C491" s="85">
        <f>SUM(C477:C490)</f>
        <v>475</v>
      </c>
      <c r="D491" s="119">
        <f>SUM(D477:D490)</f>
        <v>0</v>
      </c>
      <c r="E491" s="85"/>
      <c r="F491" s="86">
        <f t="shared" si="140"/>
        <v>475</v>
      </c>
      <c r="G491" s="85">
        <f>SUM(G477:G490)</f>
        <v>130</v>
      </c>
      <c r="H491" s="85">
        <f t="shared" ref="H491:I491" si="144">SUM(H477:H490)</f>
        <v>0</v>
      </c>
      <c r="I491" s="85">
        <f t="shared" si="144"/>
        <v>0</v>
      </c>
      <c r="J491" s="42">
        <f t="shared" si="137"/>
        <v>130</v>
      </c>
      <c r="K491" s="86">
        <f t="shared" si="143"/>
        <v>605</v>
      </c>
      <c r="L491" s="85">
        <f>SUM(L477:L490)</f>
        <v>0</v>
      </c>
      <c r="M491" s="85" t="s">
        <v>82</v>
      </c>
      <c r="N491" s="92">
        <f t="shared" ref="N491" si="145">SUM(N477:N490)</f>
        <v>0</v>
      </c>
      <c r="O491" s="93" t="e">
        <f t="shared" ref="O491" si="146">N491/L491</f>
        <v>#DIV/0!</v>
      </c>
      <c r="P491" s="85">
        <f>SUM(P477:P490)/3</f>
        <v>0</v>
      </c>
    </row>
    <row r="492" spans="1:16" ht="17.2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</row>
    <row r="493" spans="1:16" ht="17.2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</row>
    <row r="494" spans="1:16" ht="24">
      <c r="A494" s="208" t="s">
        <v>129</v>
      </c>
      <c r="B494" s="209" t="s">
        <v>20</v>
      </c>
      <c r="C494" s="210" t="s">
        <v>40</v>
      </c>
      <c r="D494" s="211"/>
      <c r="E494" s="211"/>
      <c r="F494" s="212"/>
      <c r="G494" s="210" t="s">
        <v>41</v>
      </c>
      <c r="H494" s="211"/>
      <c r="I494" s="211"/>
      <c r="J494" s="212"/>
      <c r="K494" s="213" t="s">
        <v>42</v>
      </c>
      <c r="L494" s="213" t="s">
        <v>43</v>
      </c>
      <c r="M494" s="213" t="s">
        <v>44</v>
      </c>
      <c r="N494" s="213" t="s">
        <v>45</v>
      </c>
      <c r="O494" s="213" t="s">
        <v>46</v>
      </c>
      <c r="P494" s="205" t="s">
        <v>21</v>
      </c>
    </row>
    <row r="495" spans="1:16">
      <c r="A495" s="208"/>
      <c r="B495" s="209"/>
      <c r="C495" s="205" t="s">
        <v>47</v>
      </c>
      <c r="D495" s="205" t="s">
        <v>48</v>
      </c>
      <c r="E495" s="205" t="s">
        <v>49</v>
      </c>
      <c r="F495" s="205" t="s">
        <v>50</v>
      </c>
      <c r="G495" s="205" t="s">
        <v>51</v>
      </c>
      <c r="H495" s="205" t="s">
        <v>52</v>
      </c>
      <c r="I495" s="205" t="s">
        <v>49</v>
      </c>
      <c r="J495" s="205" t="s">
        <v>53</v>
      </c>
      <c r="K495" s="214"/>
      <c r="L495" s="214"/>
      <c r="M495" s="214"/>
      <c r="N495" s="214"/>
      <c r="O495" s="214"/>
      <c r="P495" s="206"/>
    </row>
    <row r="496" spans="1:16">
      <c r="A496" s="208"/>
      <c r="B496" s="209"/>
      <c r="C496" s="206"/>
      <c r="D496" s="206"/>
      <c r="E496" s="206"/>
      <c r="F496" s="206"/>
      <c r="G496" s="206"/>
      <c r="H496" s="206"/>
      <c r="I496" s="206"/>
      <c r="J496" s="206"/>
      <c r="K496" s="214"/>
      <c r="L496" s="214"/>
      <c r="M496" s="214"/>
      <c r="N496" s="214"/>
      <c r="O496" s="214"/>
      <c r="P496" s="206"/>
    </row>
    <row r="497" spans="1:16">
      <c r="A497" s="208"/>
      <c r="B497" s="209"/>
      <c r="C497" s="207"/>
      <c r="D497" s="207"/>
      <c r="E497" s="207"/>
      <c r="F497" s="207"/>
      <c r="G497" s="207"/>
      <c r="H497" s="207"/>
      <c r="I497" s="207"/>
      <c r="J497" s="207"/>
      <c r="K497" s="215"/>
      <c r="L497" s="215"/>
      <c r="M497" s="215"/>
      <c r="N497" s="215"/>
      <c r="O497" s="215"/>
      <c r="P497" s="207"/>
    </row>
    <row r="498" spans="1:16" ht="24">
      <c r="A498" s="42" t="s">
        <v>54</v>
      </c>
      <c r="B498" s="42">
        <v>0</v>
      </c>
      <c r="C498" s="42">
        <v>0</v>
      </c>
      <c r="D498" s="42">
        <v>0</v>
      </c>
      <c r="E498" s="42"/>
      <c r="F498" s="42">
        <f>C498+D498+E498</f>
        <v>0</v>
      </c>
      <c r="G498" s="42"/>
      <c r="H498" s="42"/>
      <c r="I498" s="42"/>
      <c r="J498" s="42">
        <f>G498-H498-I498</f>
        <v>0</v>
      </c>
      <c r="K498" s="42">
        <f>F498+J498</f>
        <v>0</v>
      </c>
      <c r="L498" s="81"/>
      <c r="M498" s="81"/>
      <c r="N498" s="81"/>
      <c r="O498" s="81" t="e">
        <f>N498/L498</f>
        <v>#DIV/0!</v>
      </c>
      <c r="P498" s="81"/>
    </row>
    <row r="499" spans="1:16" ht="24">
      <c r="A499" s="42" t="s">
        <v>55</v>
      </c>
      <c r="B499" s="42">
        <v>0</v>
      </c>
      <c r="C499" s="42">
        <v>0</v>
      </c>
      <c r="D499" s="47">
        <v>0</v>
      </c>
      <c r="E499" s="42"/>
      <c r="F499" s="42">
        <f t="shared" ref="F499:F501" si="147">C499+D499+E499</f>
        <v>0</v>
      </c>
      <c r="G499" s="42"/>
      <c r="H499" s="42"/>
      <c r="I499" s="42"/>
      <c r="J499" s="42">
        <f t="shared" ref="J499:J512" si="148">G499-H499-I499</f>
        <v>0</v>
      </c>
      <c r="K499" s="42">
        <f t="shared" ref="K499:K503" si="149">F499+J499</f>
        <v>0</v>
      </c>
      <c r="L499" s="81"/>
      <c r="M499" s="81"/>
      <c r="N499" s="81"/>
      <c r="O499" s="81" t="e">
        <f t="shared" ref="O499:O503" si="150">N499/L499</f>
        <v>#DIV/0!</v>
      </c>
      <c r="P499" s="81"/>
    </row>
    <row r="500" spans="1:16" ht="24">
      <c r="A500" s="42" t="s">
        <v>56</v>
      </c>
      <c r="B500" s="42">
        <v>0</v>
      </c>
      <c r="C500" s="42">
        <v>0</v>
      </c>
      <c r="D500" s="47">
        <v>0</v>
      </c>
      <c r="E500" s="42"/>
      <c r="F500" s="42">
        <f t="shared" si="147"/>
        <v>0</v>
      </c>
      <c r="G500" s="42"/>
      <c r="H500" s="42"/>
      <c r="I500" s="42"/>
      <c r="J500" s="42">
        <f t="shared" si="148"/>
        <v>0</v>
      </c>
      <c r="K500" s="42">
        <f t="shared" si="149"/>
        <v>0</v>
      </c>
      <c r="L500" s="81"/>
      <c r="M500" s="81"/>
      <c r="N500" s="81"/>
      <c r="O500" s="81" t="e">
        <f t="shared" si="150"/>
        <v>#DIV/0!</v>
      </c>
      <c r="P500" s="81"/>
    </row>
    <row r="501" spans="1:16" ht="24">
      <c r="A501" s="42" t="s">
        <v>57</v>
      </c>
      <c r="B501" s="42">
        <v>0</v>
      </c>
      <c r="C501" s="42">
        <v>0</v>
      </c>
      <c r="D501" s="47">
        <v>0</v>
      </c>
      <c r="E501" s="42"/>
      <c r="F501" s="42">
        <f t="shared" si="147"/>
        <v>0</v>
      </c>
      <c r="G501" s="42"/>
      <c r="H501" s="42"/>
      <c r="I501" s="42"/>
      <c r="J501" s="42">
        <f t="shared" si="148"/>
        <v>0</v>
      </c>
      <c r="K501" s="42">
        <f t="shared" si="149"/>
        <v>0</v>
      </c>
      <c r="L501" s="81"/>
      <c r="M501" s="81"/>
      <c r="N501" s="81"/>
      <c r="O501" s="81" t="e">
        <f t="shared" si="150"/>
        <v>#DIV/0!</v>
      </c>
      <c r="P501" s="81"/>
    </row>
    <row r="502" spans="1:16" ht="24">
      <c r="A502" s="42" t="s">
        <v>58</v>
      </c>
      <c r="B502" s="42">
        <v>0</v>
      </c>
      <c r="C502" s="42">
        <v>0</v>
      </c>
      <c r="D502" s="47">
        <v>0</v>
      </c>
      <c r="E502" s="42"/>
      <c r="F502" s="42">
        <v>0</v>
      </c>
      <c r="G502" s="42"/>
      <c r="H502" s="42"/>
      <c r="I502" s="42"/>
      <c r="J502" s="42">
        <f t="shared" si="148"/>
        <v>0</v>
      </c>
      <c r="K502" s="42">
        <f t="shared" si="149"/>
        <v>0</v>
      </c>
      <c r="L502" s="81"/>
      <c r="M502" s="81"/>
      <c r="N502" s="81"/>
      <c r="O502" s="81" t="e">
        <f t="shared" si="150"/>
        <v>#DIV/0!</v>
      </c>
      <c r="P502" s="81"/>
    </row>
    <row r="503" spans="1:16" ht="24">
      <c r="A503" s="42" t="s">
        <v>59</v>
      </c>
      <c r="B503" s="42">
        <v>0</v>
      </c>
      <c r="C503" s="42">
        <v>0</v>
      </c>
      <c r="D503" s="47">
        <v>0</v>
      </c>
      <c r="E503" s="42"/>
      <c r="F503" s="42">
        <f t="shared" ref="F503:F512" si="151">C503+D503+E503</f>
        <v>0</v>
      </c>
      <c r="G503" s="42"/>
      <c r="H503" s="42"/>
      <c r="I503" s="42"/>
      <c r="J503" s="42">
        <f t="shared" si="148"/>
        <v>0</v>
      </c>
      <c r="K503" s="42">
        <f t="shared" si="149"/>
        <v>0</v>
      </c>
      <c r="L503" s="81"/>
      <c r="M503" s="81"/>
      <c r="N503" s="81"/>
      <c r="O503" s="81" t="e">
        <f t="shared" si="150"/>
        <v>#DIV/0!</v>
      </c>
      <c r="P503" s="81"/>
    </row>
    <row r="504" spans="1:16" ht="24">
      <c r="A504" s="42" t="s">
        <v>60</v>
      </c>
      <c r="B504" s="42">
        <v>1</v>
      </c>
      <c r="C504" s="42">
        <v>1</v>
      </c>
      <c r="D504" s="47">
        <v>0</v>
      </c>
      <c r="E504" s="42"/>
      <c r="F504" s="42">
        <f t="shared" si="151"/>
        <v>1</v>
      </c>
      <c r="G504" s="42"/>
      <c r="H504" s="42"/>
      <c r="I504" s="42"/>
      <c r="J504" s="42">
        <f t="shared" si="148"/>
        <v>0</v>
      </c>
      <c r="K504" s="42">
        <f>F504+J504</f>
        <v>1</v>
      </c>
      <c r="L504" s="81"/>
      <c r="M504" s="81"/>
      <c r="N504" s="81"/>
      <c r="O504" s="81"/>
      <c r="P504" s="81"/>
    </row>
    <row r="505" spans="1:16" ht="24">
      <c r="A505" s="42" t="s">
        <v>61</v>
      </c>
      <c r="B505" s="42">
        <v>0</v>
      </c>
      <c r="C505" s="42">
        <v>0</v>
      </c>
      <c r="D505" s="47">
        <v>0</v>
      </c>
      <c r="E505" s="42"/>
      <c r="F505" s="42">
        <f t="shared" si="151"/>
        <v>0</v>
      </c>
      <c r="G505" s="42"/>
      <c r="H505" s="42"/>
      <c r="I505" s="42"/>
      <c r="J505" s="42">
        <f t="shared" si="148"/>
        <v>0</v>
      </c>
      <c r="K505" s="42">
        <f t="shared" ref="K505:K508" si="152">F505+J505</f>
        <v>0</v>
      </c>
      <c r="L505" s="81"/>
      <c r="M505" s="81"/>
      <c r="N505" s="81"/>
      <c r="O505" s="81" t="e">
        <f t="shared" ref="O505:O508" si="153">N505/L505</f>
        <v>#DIV/0!</v>
      </c>
      <c r="P505" s="81"/>
    </row>
    <row r="506" spans="1:16" ht="24">
      <c r="A506" s="42" t="s">
        <v>62</v>
      </c>
      <c r="B506" s="42">
        <v>0</v>
      </c>
      <c r="C506" s="42">
        <v>0</v>
      </c>
      <c r="D506" s="47">
        <v>0</v>
      </c>
      <c r="E506" s="42"/>
      <c r="F506" s="42">
        <f t="shared" si="151"/>
        <v>0</v>
      </c>
      <c r="G506" s="42"/>
      <c r="H506" s="42"/>
      <c r="I506" s="42"/>
      <c r="J506" s="42">
        <f t="shared" si="148"/>
        <v>0</v>
      </c>
      <c r="K506" s="42">
        <f t="shared" si="152"/>
        <v>0</v>
      </c>
      <c r="L506" s="81"/>
      <c r="M506" s="81"/>
      <c r="N506" s="81"/>
      <c r="O506" s="81" t="e">
        <f t="shared" si="153"/>
        <v>#DIV/0!</v>
      </c>
      <c r="P506" s="81"/>
    </row>
    <row r="507" spans="1:16" ht="24">
      <c r="A507" s="42" t="s">
        <v>63</v>
      </c>
      <c r="B507" s="42">
        <v>0</v>
      </c>
      <c r="C507" s="42">
        <v>0</v>
      </c>
      <c r="D507" s="47">
        <v>0</v>
      </c>
      <c r="E507" s="42"/>
      <c r="F507" s="42">
        <f t="shared" si="151"/>
        <v>0</v>
      </c>
      <c r="G507" s="42"/>
      <c r="H507" s="42"/>
      <c r="I507" s="42"/>
      <c r="J507" s="42">
        <f t="shared" si="148"/>
        <v>0</v>
      </c>
      <c r="K507" s="42">
        <f t="shared" si="152"/>
        <v>0</v>
      </c>
      <c r="L507" s="81"/>
      <c r="M507" s="81"/>
      <c r="N507" s="81"/>
      <c r="O507" s="81" t="e">
        <f t="shared" si="153"/>
        <v>#DIV/0!</v>
      </c>
      <c r="P507" s="81"/>
    </row>
    <row r="508" spans="1:16" ht="24">
      <c r="A508" s="42" t="s">
        <v>64</v>
      </c>
      <c r="B508" s="42">
        <v>0</v>
      </c>
      <c r="C508" s="42">
        <v>0</v>
      </c>
      <c r="D508" s="47">
        <v>0</v>
      </c>
      <c r="E508" s="42"/>
      <c r="F508" s="42">
        <f t="shared" si="151"/>
        <v>0</v>
      </c>
      <c r="G508" s="42"/>
      <c r="H508" s="42"/>
      <c r="I508" s="42"/>
      <c r="J508" s="42">
        <f t="shared" si="148"/>
        <v>0</v>
      </c>
      <c r="K508" s="42">
        <f t="shared" si="152"/>
        <v>0</v>
      </c>
      <c r="L508" s="81"/>
      <c r="M508" s="81"/>
      <c r="N508" s="81"/>
      <c r="O508" s="81" t="e">
        <f t="shared" si="153"/>
        <v>#DIV/0!</v>
      </c>
      <c r="P508" s="81"/>
    </row>
    <row r="509" spans="1:16" ht="24">
      <c r="A509" s="42" t="s">
        <v>65</v>
      </c>
      <c r="B509" s="42">
        <v>0</v>
      </c>
      <c r="C509" s="42">
        <v>0</v>
      </c>
      <c r="D509" s="47">
        <v>0</v>
      </c>
      <c r="E509" s="42"/>
      <c r="F509" s="42">
        <f t="shared" si="151"/>
        <v>0</v>
      </c>
      <c r="G509" s="42"/>
      <c r="H509" s="42"/>
      <c r="I509" s="42"/>
      <c r="J509" s="42">
        <f t="shared" si="148"/>
        <v>0</v>
      </c>
      <c r="K509" s="42">
        <f>F509+J509</f>
        <v>0</v>
      </c>
      <c r="L509" s="81"/>
      <c r="M509" s="81"/>
      <c r="N509" s="81"/>
      <c r="O509" s="81"/>
      <c r="P509" s="81"/>
    </row>
    <row r="510" spans="1:16" ht="24">
      <c r="A510" s="42" t="s">
        <v>66</v>
      </c>
      <c r="B510" s="42">
        <v>0</v>
      </c>
      <c r="C510" s="42">
        <v>0</v>
      </c>
      <c r="D510" s="47">
        <v>0</v>
      </c>
      <c r="E510" s="42"/>
      <c r="F510" s="42">
        <f t="shared" si="151"/>
        <v>0</v>
      </c>
      <c r="G510" s="42"/>
      <c r="H510" s="42"/>
      <c r="I510" s="42"/>
      <c r="J510" s="42">
        <f t="shared" si="148"/>
        <v>0</v>
      </c>
      <c r="K510" s="42">
        <f t="shared" ref="K510:K512" si="154">F510+J510</f>
        <v>0</v>
      </c>
      <c r="L510" s="81"/>
      <c r="M510" s="81"/>
      <c r="N510" s="81"/>
      <c r="O510" s="81" t="e">
        <f t="shared" ref="O510:O512" si="155">N510/L510</f>
        <v>#DIV/0!</v>
      </c>
      <c r="P510" s="81"/>
    </row>
    <row r="511" spans="1:16" ht="24">
      <c r="A511" s="42" t="s">
        <v>67</v>
      </c>
      <c r="B511" s="83">
        <v>0</v>
      </c>
      <c r="C511" s="83">
        <v>0</v>
      </c>
      <c r="D511" s="119">
        <v>0</v>
      </c>
      <c r="E511" s="83"/>
      <c r="F511" s="42">
        <f t="shared" si="151"/>
        <v>0</v>
      </c>
      <c r="G511" s="83"/>
      <c r="H511" s="83"/>
      <c r="I511" s="83"/>
      <c r="J511" s="42">
        <f t="shared" si="148"/>
        <v>0</v>
      </c>
      <c r="K511" s="42">
        <f t="shared" si="154"/>
        <v>0</v>
      </c>
      <c r="L511" s="100"/>
      <c r="M511" s="100"/>
      <c r="N511" s="100"/>
      <c r="O511" s="81" t="e">
        <f t="shared" si="155"/>
        <v>#DIV/0!</v>
      </c>
      <c r="P511" s="100"/>
    </row>
    <row r="512" spans="1:16" ht="24">
      <c r="A512" s="84" t="s">
        <v>23</v>
      </c>
      <c r="B512" s="85">
        <f>SUM(B498:B511)</f>
        <v>1</v>
      </c>
      <c r="C512" s="85">
        <f>SUM(C498:C511)</f>
        <v>1</v>
      </c>
      <c r="D512" s="119">
        <f>SUM(D498:D511)</f>
        <v>0</v>
      </c>
      <c r="E512" s="85"/>
      <c r="F512" s="86">
        <f t="shared" si="151"/>
        <v>1</v>
      </c>
      <c r="G512" s="85"/>
      <c r="H512" s="85"/>
      <c r="I512" s="85"/>
      <c r="J512" s="42">
        <f t="shared" si="148"/>
        <v>0</v>
      </c>
      <c r="K512" s="86">
        <f t="shared" si="154"/>
        <v>1</v>
      </c>
      <c r="L512" s="85"/>
      <c r="M512" s="85"/>
      <c r="N512" s="85"/>
      <c r="O512" s="89" t="e">
        <f t="shared" si="155"/>
        <v>#DIV/0!</v>
      </c>
      <c r="P512" s="85"/>
    </row>
    <row r="513" spans="1:16" ht="17.2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</row>
    <row r="514" spans="1:16" ht="17.2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</row>
    <row r="515" spans="1:16" ht="24">
      <c r="A515" s="208" t="s">
        <v>7</v>
      </c>
      <c r="B515" s="209" t="s">
        <v>20</v>
      </c>
      <c r="C515" s="210" t="s">
        <v>40</v>
      </c>
      <c r="D515" s="211"/>
      <c r="E515" s="211"/>
      <c r="F515" s="212"/>
      <c r="G515" s="210" t="s">
        <v>41</v>
      </c>
      <c r="H515" s="211"/>
      <c r="I515" s="211"/>
      <c r="J515" s="212"/>
      <c r="K515" s="213" t="s">
        <v>42</v>
      </c>
      <c r="L515" s="213" t="s">
        <v>43</v>
      </c>
      <c r="M515" s="213" t="s">
        <v>44</v>
      </c>
      <c r="N515" s="213" t="s">
        <v>45</v>
      </c>
      <c r="O515" s="213" t="s">
        <v>46</v>
      </c>
      <c r="P515" s="205" t="s">
        <v>21</v>
      </c>
    </row>
    <row r="516" spans="1:16">
      <c r="A516" s="208"/>
      <c r="B516" s="209"/>
      <c r="C516" s="205" t="s">
        <v>47</v>
      </c>
      <c r="D516" s="205" t="s">
        <v>48</v>
      </c>
      <c r="E516" s="205" t="s">
        <v>49</v>
      </c>
      <c r="F516" s="205" t="s">
        <v>50</v>
      </c>
      <c r="G516" s="205" t="s">
        <v>51</v>
      </c>
      <c r="H516" s="205" t="s">
        <v>52</v>
      </c>
      <c r="I516" s="205" t="s">
        <v>49</v>
      </c>
      <c r="J516" s="205" t="s">
        <v>53</v>
      </c>
      <c r="K516" s="214"/>
      <c r="L516" s="214"/>
      <c r="M516" s="214"/>
      <c r="N516" s="214"/>
      <c r="O516" s="214"/>
      <c r="P516" s="206"/>
    </row>
    <row r="517" spans="1:16">
      <c r="A517" s="208"/>
      <c r="B517" s="209"/>
      <c r="C517" s="206"/>
      <c r="D517" s="206"/>
      <c r="E517" s="206"/>
      <c r="F517" s="206"/>
      <c r="G517" s="206"/>
      <c r="H517" s="206"/>
      <c r="I517" s="206"/>
      <c r="J517" s="206"/>
      <c r="K517" s="214"/>
      <c r="L517" s="214"/>
      <c r="M517" s="214"/>
      <c r="N517" s="214"/>
      <c r="O517" s="214"/>
      <c r="P517" s="206"/>
    </row>
    <row r="518" spans="1:16">
      <c r="A518" s="208"/>
      <c r="B518" s="209"/>
      <c r="C518" s="207"/>
      <c r="D518" s="207"/>
      <c r="E518" s="207"/>
      <c r="F518" s="207"/>
      <c r="G518" s="207"/>
      <c r="H518" s="207"/>
      <c r="I518" s="207"/>
      <c r="J518" s="207"/>
      <c r="K518" s="215"/>
      <c r="L518" s="215"/>
      <c r="M518" s="215"/>
      <c r="N518" s="215"/>
      <c r="O518" s="215"/>
      <c r="P518" s="207"/>
    </row>
    <row r="519" spans="1:16" ht="24">
      <c r="A519" s="42" t="s">
        <v>54</v>
      </c>
      <c r="B519" s="42">
        <v>0</v>
      </c>
      <c r="C519" s="42">
        <v>0</v>
      </c>
      <c r="D519" s="42">
        <v>0</v>
      </c>
      <c r="E519" s="42"/>
      <c r="F519" s="42">
        <f>C519+D519+E519</f>
        <v>0</v>
      </c>
      <c r="G519" s="42"/>
      <c r="H519" s="42"/>
      <c r="I519" s="42"/>
      <c r="J519" s="42">
        <f>G519-H519-I519</f>
        <v>0</v>
      </c>
      <c r="K519" s="42">
        <f>F519+J519</f>
        <v>0</v>
      </c>
      <c r="L519" s="42"/>
      <c r="M519" s="42"/>
      <c r="N519" s="42"/>
      <c r="O519" s="42" t="e">
        <f>N519/L519</f>
        <v>#DIV/0!</v>
      </c>
      <c r="P519" s="42"/>
    </row>
    <row r="520" spans="1:16" ht="24">
      <c r="A520" s="42" t="s">
        <v>55</v>
      </c>
      <c r="B520" s="42">
        <v>0</v>
      </c>
      <c r="C520" s="42">
        <v>0</v>
      </c>
      <c r="D520" s="47">
        <v>0</v>
      </c>
      <c r="E520" s="42"/>
      <c r="F520" s="42">
        <f t="shared" ref="F520:F522" si="156">C520+D520+E520</f>
        <v>0</v>
      </c>
      <c r="G520" s="42"/>
      <c r="H520" s="42"/>
      <c r="I520" s="42"/>
      <c r="J520" s="42">
        <f t="shared" ref="J520:J533" si="157">G520-H520-I520</f>
        <v>0</v>
      </c>
      <c r="K520" s="42">
        <f t="shared" ref="K520:K524" si="158">F520+J520</f>
        <v>0</v>
      </c>
      <c r="L520" s="42"/>
      <c r="M520" s="42"/>
      <c r="N520" s="42"/>
      <c r="O520" s="42" t="e">
        <f t="shared" ref="O520:O524" si="159">N520/L520</f>
        <v>#DIV/0!</v>
      </c>
      <c r="P520" s="42"/>
    </row>
    <row r="521" spans="1:16" ht="24">
      <c r="A521" s="42" t="s">
        <v>56</v>
      </c>
      <c r="B521" s="42">
        <v>0</v>
      </c>
      <c r="C521" s="42">
        <v>0</v>
      </c>
      <c r="D521" s="47">
        <v>0</v>
      </c>
      <c r="E521" s="42"/>
      <c r="F521" s="42">
        <f t="shared" si="156"/>
        <v>0</v>
      </c>
      <c r="G521" s="42"/>
      <c r="H521" s="42"/>
      <c r="I521" s="42"/>
      <c r="J521" s="42">
        <f t="shared" si="157"/>
        <v>0</v>
      </c>
      <c r="K521" s="42">
        <f t="shared" si="158"/>
        <v>0</v>
      </c>
      <c r="L521" s="42"/>
      <c r="M521" s="42"/>
      <c r="N521" s="42"/>
      <c r="O521" s="42" t="e">
        <f t="shared" si="159"/>
        <v>#DIV/0!</v>
      </c>
      <c r="P521" s="42"/>
    </row>
    <row r="522" spans="1:16" ht="24">
      <c r="A522" s="42" t="s">
        <v>57</v>
      </c>
      <c r="B522" s="42">
        <v>0</v>
      </c>
      <c r="C522" s="42">
        <v>0</v>
      </c>
      <c r="D522" s="47">
        <v>0</v>
      </c>
      <c r="E522" s="42"/>
      <c r="F522" s="42">
        <f t="shared" si="156"/>
        <v>0</v>
      </c>
      <c r="G522" s="42"/>
      <c r="H522" s="42"/>
      <c r="I522" s="42"/>
      <c r="J522" s="42">
        <f t="shared" si="157"/>
        <v>0</v>
      </c>
      <c r="K522" s="42">
        <f t="shared" si="158"/>
        <v>0</v>
      </c>
      <c r="L522" s="42"/>
      <c r="M522" s="42"/>
      <c r="N522" s="42"/>
      <c r="O522" s="42" t="e">
        <f t="shared" si="159"/>
        <v>#DIV/0!</v>
      </c>
      <c r="P522" s="42"/>
    </row>
    <row r="523" spans="1:16" ht="24">
      <c r="A523" s="42" t="s">
        <v>58</v>
      </c>
      <c r="B523" s="42">
        <v>0</v>
      </c>
      <c r="C523" s="42">
        <v>0</v>
      </c>
      <c r="D523" s="47">
        <v>0</v>
      </c>
      <c r="E523" s="42"/>
      <c r="F523" s="42">
        <v>0</v>
      </c>
      <c r="G523" s="42"/>
      <c r="H523" s="42"/>
      <c r="I523" s="42"/>
      <c r="J523" s="42">
        <f t="shared" si="157"/>
        <v>0</v>
      </c>
      <c r="K523" s="42">
        <f t="shared" si="158"/>
        <v>0</v>
      </c>
      <c r="L523" s="42"/>
      <c r="M523" s="42"/>
      <c r="N523" s="42"/>
      <c r="O523" s="42" t="e">
        <f t="shared" si="159"/>
        <v>#DIV/0!</v>
      </c>
      <c r="P523" s="42"/>
    </row>
    <row r="524" spans="1:16" ht="24">
      <c r="A524" s="42" t="s">
        <v>59</v>
      </c>
      <c r="B524" s="42">
        <v>0</v>
      </c>
      <c r="C524" s="42">
        <v>0</v>
      </c>
      <c r="D524" s="47">
        <v>0</v>
      </c>
      <c r="E524" s="42"/>
      <c r="F524" s="42">
        <f t="shared" ref="F524:F533" si="160">C524+D524+E524</f>
        <v>0</v>
      </c>
      <c r="G524" s="42"/>
      <c r="H524" s="42"/>
      <c r="I524" s="42"/>
      <c r="J524" s="42">
        <f t="shared" si="157"/>
        <v>0</v>
      </c>
      <c r="K524" s="42">
        <f t="shared" si="158"/>
        <v>0</v>
      </c>
      <c r="L524" s="42"/>
      <c r="M524" s="42"/>
      <c r="N524" s="42"/>
      <c r="O524" s="42" t="e">
        <f t="shared" si="159"/>
        <v>#DIV/0!</v>
      </c>
      <c r="P524" s="42"/>
    </row>
    <row r="525" spans="1:16" ht="24">
      <c r="A525" s="42" t="s">
        <v>60</v>
      </c>
      <c r="B525" s="42">
        <v>0</v>
      </c>
      <c r="C525" s="42">
        <v>0</v>
      </c>
      <c r="D525" s="47">
        <v>0</v>
      </c>
      <c r="E525" s="42"/>
      <c r="F525" s="42">
        <f t="shared" si="160"/>
        <v>0</v>
      </c>
      <c r="G525" s="42"/>
      <c r="H525" s="42"/>
      <c r="I525" s="42"/>
      <c r="J525" s="42">
        <f t="shared" si="157"/>
        <v>0</v>
      </c>
      <c r="K525" s="42">
        <f>F525+J525</f>
        <v>0</v>
      </c>
      <c r="L525" s="42"/>
      <c r="M525" s="42"/>
      <c r="N525" s="42"/>
      <c r="O525" s="42"/>
      <c r="P525" s="42"/>
    </row>
    <row r="526" spans="1:16" ht="24">
      <c r="A526" s="42" t="s">
        <v>61</v>
      </c>
      <c r="B526" s="42">
        <v>2</v>
      </c>
      <c r="C526" s="42">
        <v>11</v>
      </c>
      <c r="D526" s="47">
        <v>0</v>
      </c>
      <c r="E526" s="42"/>
      <c r="F526" s="42">
        <f t="shared" si="160"/>
        <v>11</v>
      </c>
      <c r="G526" s="42">
        <v>4</v>
      </c>
      <c r="H526" s="42"/>
      <c r="I526" s="42"/>
      <c r="J526" s="42">
        <f t="shared" si="157"/>
        <v>4</v>
      </c>
      <c r="K526" s="42">
        <f t="shared" ref="K526:K529" si="161">F526+J526</f>
        <v>15</v>
      </c>
      <c r="L526" s="42">
        <v>4</v>
      </c>
      <c r="M526" s="42" t="s">
        <v>82</v>
      </c>
      <c r="N526" s="43">
        <f>L526*O526</f>
        <v>1400</v>
      </c>
      <c r="O526" s="42">
        <v>350</v>
      </c>
      <c r="P526" s="43">
        <v>10</v>
      </c>
    </row>
    <row r="527" spans="1:16" ht="24">
      <c r="A527" s="42" t="s">
        <v>62</v>
      </c>
      <c r="B527" s="42">
        <v>0</v>
      </c>
      <c r="C527" s="42">
        <v>0</v>
      </c>
      <c r="D527" s="47">
        <v>0</v>
      </c>
      <c r="E527" s="42"/>
      <c r="F527" s="42">
        <f t="shared" si="160"/>
        <v>0</v>
      </c>
      <c r="G527" s="42"/>
      <c r="H527" s="42"/>
      <c r="I527" s="42"/>
      <c r="J527" s="42">
        <f t="shared" si="157"/>
        <v>0</v>
      </c>
      <c r="K527" s="42">
        <f t="shared" si="161"/>
        <v>0</v>
      </c>
      <c r="L527" s="42"/>
      <c r="M527" s="42"/>
      <c r="N527" s="42"/>
      <c r="O527" s="42" t="e">
        <f t="shared" ref="O527:O529" si="162">N527/L527</f>
        <v>#DIV/0!</v>
      </c>
      <c r="P527" s="42"/>
    </row>
    <row r="528" spans="1:16" ht="24">
      <c r="A528" s="42" t="s">
        <v>63</v>
      </c>
      <c r="B528" s="42">
        <v>0</v>
      </c>
      <c r="C528" s="42">
        <v>0</v>
      </c>
      <c r="D528" s="47">
        <v>0</v>
      </c>
      <c r="E528" s="42"/>
      <c r="F528" s="42">
        <f t="shared" si="160"/>
        <v>0</v>
      </c>
      <c r="G528" s="42"/>
      <c r="H528" s="42"/>
      <c r="I528" s="42"/>
      <c r="J528" s="42">
        <f t="shared" si="157"/>
        <v>0</v>
      </c>
      <c r="K528" s="42">
        <f t="shared" si="161"/>
        <v>0</v>
      </c>
      <c r="L528" s="42"/>
      <c r="M528" s="42"/>
      <c r="N528" s="42"/>
      <c r="O528" s="42" t="e">
        <f t="shared" si="162"/>
        <v>#DIV/0!</v>
      </c>
      <c r="P528" s="42"/>
    </row>
    <row r="529" spans="1:16" ht="24">
      <c r="A529" s="42" t="s">
        <v>64</v>
      </c>
      <c r="B529" s="42">
        <v>0</v>
      </c>
      <c r="C529" s="42">
        <v>0</v>
      </c>
      <c r="D529" s="47">
        <v>0</v>
      </c>
      <c r="E529" s="42"/>
      <c r="F529" s="42">
        <f t="shared" si="160"/>
        <v>0</v>
      </c>
      <c r="G529" s="42"/>
      <c r="H529" s="42"/>
      <c r="I529" s="42"/>
      <c r="J529" s="42">
        <f t="shared" si="157"/>
        <v>0</v>
      </c>
      <c r="K529" s="42">
        <f t="shared" si="161"/>
        <v>0</v>
      </c>
      <c r="L529" s="42"/>
      <c r="M529" s="42"/>
      <c r="N529" s="42"/>
      <c r="O529" s="42" t="e">
        <f t="shared" si="162"/>
        <v>#DIV/0!</v>
      </c>
      <c r="P529" s="42"/>
    </row>
    <row r="530" spans="1:16" ht="24">
      <c r="A530" s="42" t="s">
        <v>65</v>
      </c>
      <c r="B530" s="42">
        <v>0</v>
      </c>
      <c r="C530" s="42">
        <v>0</v>
      </c>
      <c r="D530" s="47">
        <v>0</v>
      </c>
      <c r="E530" s="42"/>
      <c r="F530" s="42">
        <f t="shared" si="160"/>
        <v>0</v>
      </c>
      <c r="G530" s="42"/>
      <c r="H530" s="42"/>
      <c r="I530" s="42"/>
      <c r="J530" s="42">
        <f t="shared" si="157"/>
        <v>0</v>
      </c>
      <c r="K530" s="42">
        <f>F530+J530</f>
        <v>0</v>
      </c>
      <c r="L530" s="42"/>
      <c r="M530" s="42"/>
      <c r="N530" s="42"/>
      <c r="O530" s="42"/>
      <c r="P530" s="42"/>
    </row>
    <row r="531" spans="1:16" ht="24">
      <c r="A531" s="42" t="s">
        <v>66</v>
      </c>
      <c r="B531" s="42">
        <v>0</v>
      </c>
      <c r="C531" s="42">
        <v>0</v>
      </c>
      <c r="D531" s="47">
        <v>0</v>
      </c>
      <c r="E531" s="42"/>
      <c r="F531" s="42">
        <f t="shared" si="160"/>
        <v>0</v>
      </c>
      <c r="G531" s="42"/>
      <c r="H531" s="42"/>
      <c r="I531" s="42"/>
      <c r="J531" s="42">
        <f t="shared" si="157"/>
        <v>0</v>
      </c>
      <c r="K531" s="42">
        <f t="shared" ref="K531:K533" si="163">F531+J531</f>
        <v>0</v>
      </c>
      <c r="L531" s="42"/>
      <c r="M531" s="42"/>
      <c r="N531" s="42"/>
      <c r="O531" s="42" t="e">
        <f t="shared" ref="O531:O533" si="164">N531/L531</f>
        <v>#DIV/0!</v>
      </c>
      <c r="P531" s="42"/>
    </row>
    <row r="532" spans="1:16" ht="24">
      <c r="A532" s="42" t="s">
        <v>67</v>
      </c>
      <c r="B532" s="83">
        <v>0</v>
      </c>
      <c r="C532" s="83">
        <v>0</v>
      </c>
      <c r="D532" s="119">
        <v>0</v>
      </c>
      <c r="E532" s="83"/>
      <c r="F532" s="42">
        <f t="shared" si="160"/>
        <v>0</v>
      </c>
      <c r="G532" s="83"/>
      <c r="H532" s="83"/>
      <c r="I532" s="83"/>
      <c r="J532" s="42">
        <f t="shared" si="157"/>
        <v>0</v>
      </c>
      <c r="K532" s="42">
        <f t="shared" si="163"/>
        <v>0</v>
      </c>
      <c r="L532" s="83"/>
      <c r="M532" s="42"/>
      <c r="N532" s="83"/>
      <c r="O532" s="42" t="e">
        <f t="shared" si="164"/>
        <v>#DIV/0!</v>
      </c>
      <c r="P532" s="83"/>
    </row>
    <row r="533" spans="1:16" ht="24">
      <c r="A533" s="84" t="s">
        <v>23</v>
      </c>
      <c r="B533" s="85">
        <f>SUM(B519:B532)</f>
        <v>2</v>
      </c>
      <c r="C533" s="85">
        <f>SUM(C519:C532)</f>
        <v>11</v>
      </c>
      <c r="D533" s="119">
        <f>SUM(D519:D532)</f>
        <v>0</v>
      </c>
      <c r="E533" s="119">
        <f>SUM(E519:E532)</f>
        <v>0</v>
      </c>
      <c r="F533" s="86">
        <f t="shared" si="160"/>
        <v>11</v>
      </c>
      <c r="G533" s="85">
        <f>SUM(G519:G532)</f>
        <v>4</v>
      </c>
      <c r="H533" s="85">
        <f t="shared" ref="H533:I533" si="165">SUM(H519:H532)</f>
        <v>0</v>
      </c>
      <c r="I533" s="85">
        <f t="shared" si="165"/>
        <v>0</v>
      </c>
      <c r="J533" s="42">
        <f t="shared" si="157"/>
        <v>4</v>
      </c>
      <c r="K533" s="86">
        <f t="shared" si="163"/>
        <v>15</v>
      </c>
      <c r="L533" s="85">
        <f>SUM(L519:L532)</f>
        <v>4</v>
      </c>
      <c r="M533" s="42" t="s">
        <v>82</v>
      </c>
      <c r="N533" s="92">
        <f t="shared" ref="N533" si="166">SUM(N519:N532)</f>
        <v>1400</v>
      </c>
      <c r="O533" s="86">
        <f t="shared" si="164"/>
        <v>350</v>
      </c>
      <c r="P533" s="92">
        <f>SUM(P519:P532)</f>
        <v>10</v>
      </c>
    </row>
    <row r="534" spans="1:16" ht="17.2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</row>
    <row r="535" spans="1:16" ht="17.2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</row>
    <row r="536" spans="1:16" ht="24">
      <c r="A536" s="208" t="s">
        <v>9</v>
      </c>
      <c r="B536" s="209" t="s">
        <v>20</v>
      </c>
      <c r="C536" s="210" t="s">
        <v>40</v>
      </c>
      <c r="D536" s="211"/>
      <c r="E536" s="211"/>
      <c r="F536" s="212"/>
      <c r="G536" s="210" t="s">
        <v>41</v>
      </c>
      <c r="H536" s="211"/>
      <c r="I536" s="211"/>
      <c r="J536" s="212"/>
      <c r="K536" s="213" t="s">
        <v>42</v>
      </c>
      <c r="L536" s="213" t="s">
        <v>43</v>
      </c>
      <c r="M536" s="213" t="s">
        <v>44</v>
      </c>
      <c r="N536" s="213" t="s">
        <v>45</v>
      </c>
      <c r="O536" s="213" t="s">
        <v>46</v>
      </c>
      <c r="P536" s="205" t="s">
        <v>21</v>
      </c>
    </row>
    <row r="537" spans="1:16">
      <c r="A537" s="208"/>
      <c r="B537" s="209"/>
      <c r="C537" s="205" t="s">
        <v>47</v>
      </c>
      <c r="D537" s="205" t="s">
        <v>48</v>
      </c>
      <c r="E537" s="205" t="s">
        <v>49</v>
      </c>
      <c r="F537" s="205" t="s">
        <v>50</v>
      </c>
      <c r="G537" s="205" t="s">
        <v>51</v>
      </c>
      <c r="H537" s="205" t="s">
        <v>52</v>
      </c>
      <c r="I537" s="205" t="s">
        <v>49</v>
      </c>
      <c r="J537" s="205" t="s">
        <v>53</v>
      </c>
      <c r="K537" s="214"/>
      <c r="L537" s="214"/>
      <c r="M537" s="214"/>
      <c r="N537" s="214"/>
      <c r="O537" s="214"/>
      <c r="P537" s="206"/>
    </row>
    <row r="538" spans="1:16">
      <c r="A538" s="208"/>
      <c r="B538" s="209"/>
      <c r="C538" s="206"/>
      <c r="D538" s="206"/>
      <c r="E538" s="206"/>
      <c r="F538" s="206"/>
      <c r="G538" s="206"/>
      <c r="H538" s="206"/>
      <c r="I538" s="206"/>
      <c r="J538" s="206"/>
      <c r="K538" s="214"/>
      <c r="L538" s="214"/>
      <c r="M538" s="214"/>
      <c r="N538" s="214"/>
      <c r="O538" s="214"/>
      <c r="P538" s="206"/>
    </row>
    <row r="539" spans="1:16">
      <c r="A539" s="208"/>
      <c r="B539" s="209"/>
      <c r="C539" s="207"/>
      <c r="D539" s="207"/>
      <c r="E539" s="207"/>
      <c r="F539" s="207"/>
      <c r="G539" s="207"/>
      <c r="H539" s="207"/>
      <c r="I539" s="207"/>
      <c r="J539" s="207"/>
      <c r="K539" s="215"/>
      <c r="L539" s="215"/>
      <c r="M539" s="215"/>
      <c r="N539" s="215"/>
      <c r="O539" s="215"/>
      <c r="P539" s="207"/>
    </row>
    <row r="540" spans="1:16" ht="24">
      <c r="A540" s="42" t="s">
        <v>54</v>
      </c>
      <c r="B540" s="42">
        <v>0</v>
      </c>
      <c r="C540" s="42">
        <v>0</v>
      </c>
      <c r="D540" s="42">
        <v>0</v>
      </c>
      <c r="E540" s="42"/>
      <c r="F540" s="42">
        <f>C540+D540+E540</f>
        <v>0</v>
      </c>
      <c r="G540" s="42"/>
      <c r="H540" s="42"/>
      <c r="I540" s="42"/>
      <c r="J540" s="42">
        <f>G540-H540-I540</f>
        <v>0</v>
      </c>
      <c r="K540" s="42">
        <f>F540+J540</f>
        <v>0</v>
      </c>
      <c r="L540" s="42"/>
      <c r="M540" s="42"/>
      <c r="N540" s="42"/>
      <c r="O540" s="42" t="e">
        <f>N540/L540</f>
        <v>#DIV/0!</v>
      </c>
      <c r="P540" s="42"/>
    </row>
    <row r="541" spans="1:16" ht="24">
      <c r="A541" s="42" t="s">
        <v>55</v>
      </c>
      <c r="B541" s="42">
        <v>0</v>
      </c>
      <c r="C541" s="42">
        <v>0</v>
      </c>
      <c r="D541" s="47">
        <v>0</v>
      </c>
      <c r="E541" s="42"/>
      <c r="F541" s="42">
        <f t="shared" ref="F541:F543" si="167">C541+D541+E541</f>
        <v>0</v>
      </c>
      <c r="G541" s="42"/>
      <c r="H541" s="42"/>
      <c r="I541" s="42"/>
      <c r="J541" s="42">
        <f t="shared" ref="J541:J554" si="168">G541-H541-I541</f>
        <v>0</v>
      </c>
      <c r="K541" s="42">
        <f t="shared" ref="K541:K545" si="169">F541+J541</f>
        <v>0</v>
      </c>
      <c r="L541" s="42"/>
      <c r="M541" s="42"/>
      <c r="N541" s="42"/>
      <c r="O541" s="42" t="e">
        <f t="shared" ref="O541:O545" si="170">N541/L541</f>
        <v>#DIV/0!</v>
      </c>
      <c r="P541" s="42"/>
    </row>
    <row r="542" spans="1:16" ht="24">
      <c r="A542" s="42" t="s">
        <v>56</v>
      </c>
      <c r="B542" s="42">
        <v>0</v>
      </c>
      <c r="C542" s="42">
        <v>0</v>
      </c>
      <c r="D542" s="47">
        <v>0</v>
      </c>
      <c r="E542" s="42"/>
      <c r="F542" s="42">
        <f t="shared" si="167"/>
        <v>0</v>
      </c>
      <c r="G542" s="42"/>
      <c r="H542" s="42"/>
      <c r="I542" s="42"/>
      <c r="J542" s="42">
        <f t="shared" si="168"/>
        <v>0</v>
      </c>
      <c r="K542" s="42">
        <f t="shared" si="169"/>
        <v>0</v>
      </c>
      <c r="L542" s="42"/>
      <c r="M542" s="42"/>
      <c r="N542" s="42"/>
      <c r="O542" s="42" t="e">
        <f t="shared" si="170"/>
        <v>#DIV/0!</v>
      </c>
      <c r="P542" s="42"/>
    </row>
    <row r="543" spans="1:16" ht="24">
      <c r="A543" s="42" t="s">
        <v>57</v>
      </c>
      <c r="B543" s="42">
        <v>1</v>
      </c>
      <c r="C543" s="42">
        <v>0</v>
      </c>
      <c r="D543" s="47">
        <v>0</v>
      </c>
      <c r="E543" s="42"/>
      <c r="F543" s="42">
        <f t="shared" si="167"/>
        <v>0</v>
      </c>
      <c r="G543" s="42">
        <v>2</v>
      </c>
      <c r="H543" s="42"/>
      <c r="I543" s="42"/>
      <c r="J543" s="42">
        <f t="shared" si="168"/>
        <v>2</v>
      </c>
      <c r="K543" s="42">
        <f t="shared" si="169"/>
        <v>2</v>
      </c>
      <c r="L543" s="42">
        <v>2</v>
      </c>
      <c r="M543" s="42" t="s">
        <v>82</v>
      </c>
      <c r="N543" s="42">
        <f>L543*O543</f>
        <v>700</v>
      </c>
      <c r="O543" s="42">
        <v>350</v>
      </c>
      <c r="P543" s="42">
        <v>20</v>
      </c>
    </row>
    <row r="544" spans="1:16" ht="24">
      <c r="A544" s="42" t="s">
        <v>58</v>
      </c>
      <c r="B544" s="42">
        <v>0</v>
      </c>
      <c r="C544" s="42">
        <v>0</v>
      </c>
      <c r="D544" s="47">
        <v>0</v>
      </c>
      <c r="E544" s="42"/>
      <c r="F544" s="42">
        <v>0</v>
      </c>
      <c r="G544" s="42"/>
      <c r="H544" s="42"/>
      <c r="I544" s="42"/>
      <c r="J544" s="42">
        <f t="shared" si="168"/>
        <v>0</v>
      </c>
      <c r="K544" s="42">
        <f t="shared" si="169"/>
        <v>0</v>
      </c>
      <c r="L544" s="42"/>
      <c r="M544" s="42"/>
      <c r="N544" s="42">
        <v>0</v>
      </c>
      <c r="O544" s="42" t="e">
        <f t="shared" si="170"/>
        <v>#DIV/0!</v>
      </c>
      <c r="P544" s="42"/>
    </row>
    <row r="545" spans="1:16" ht="24">
      <c r="A545" s="42" t="s">
        <v>59</v>
      </c>
      <c r="B545" s="42">
        <v>0</v>
      </c>
      <c r="C545" s="42">
        <v>0</v>
      </c>
      <c r="D545" s="47">
        <v>0</v>
      </c>
      <c r="E545" s="42"/>
      <c r="F545" s="42">
        <f t="shared" ref="F545:F554" si="171">C545+D545+E545</f>
        <v>0</v>
      </c>
      <c r="G545" s="42"/>
      <c r="H545" s="42"/>
      <c r="I545" s="42"/>
      <c r="J545" s="42">
        <f t="shared" si="168"/>
        <v>0</v>
      </c>
      <c r="K545" s="42">
        <f t="shared" si="169"/>
        <v>0</v>
      </c>
      <c r="L545" s="42"/>
      <c r="M545" s="42"/>
      <c r="N545" s="42">
        <v>0</v>
      </c>
      <c r="O545" s="42" t="e">
        <f t="shared" si="170"/>
        <v>#DIV/0!</v>
      </c>
      <c r="P545" s="42"/>
    </row>
    <row r="546" spans="1:16" ht="24">
      <c r="A546" s="42" t="s">
        <v>60</v>
      </c>
      <c r="B546" s="42">
        <v>0</v>
      </c>
      <c r="C546" s="42">
        <v>0</v>
      </c>
      <c r="D546" s="47">
        <v>0</v>
      </c>
      <c r="E546" s="42"/>
      <c r="F546" s="42">
        <f t="shared" si="171"/>
        <v>0</v>
      </c>
      <c r="G546" s="42"/>
      <c r="H546" s="42"/>
      <c r="I546" s="42"/>
      <c r="J546" s="42">
        <f t="shared" si="168"/>
        <v>0</v>
      </c>
      <c r="K546" s="42">
        <f>F546+J546</f>
        <v>0</v>
      </c>
      <c r="L546" s="42"/>
      <c r="M546" s="42"/>
      <c r="N546" s="42">
        <f t="shared" ref="N546:N551" si="172">L546*O546</f>
        <v>0</v>
      </c>
      <c r="O546" s="42"/>
      <c r="P546" s="42"/>
    </row>
    <row r="547" spans="1:16" ht="24">
      <c r="A547" s="42" t="s">
        <v>61</v>
      </c>
      <c r="B547" s="42">
        <v>2</v>
      </c>
      <c r="C547" s="42">
        <v>0</v>
      </c>
      <c r="D547" s="47">
        <v>0</v>
      </c>
      <c r="E547" s="42"/>
      <c r="F547" s="42">
        <f t="shared" si="171"/>
        <v>0</v>
      </c>
      <c r="G547" s="42">
        <v>4</v>
      </c>
      <c r="H547" s="42"/>
      <c r="I547" s="42"/>
      <c r="J547" s="42">
        <f t="shared" si="168"/>
        <v>4</v>
      </c>
      <c r="K547" s="42">
        <f t="shared" ref="K547:K550" si="173">F547+J547</f>
        <v>4</v>
      </c>
      <c r="L547" s="42">
        <v>4</v>
      </c>
      <c r="M547" s="42" t="s">
        <v>82</v>
      </c>
      <c r="N547" s="43">
        <f t="shared" si="172"/>
        <v>1400</v>
      </c>
      <c r="O547" s="42">
        <v>350</v>
      </c>
      <c r="P547" s="42">
        <v>20</v>
      </c>
    </row>
    <row r="548" spans="1:16" ht="24">
      <c r="A548" s="42" t="s">
        <v>62</v>
      </c>
      <c r="B548" s="42">
        <v>1</v>
      </c>
      <c r="C548" s="42">
        <v>0</v>
      </c>
      <c r="D548" s="47">
        <v>0</v>
      </c>
      <c r="E548" s="42"/>
      <c r="F548" s="42">
        <f t="shared" si="171"/>
        <v>0</v>
      </c>
      <c r="G548" s="42">
        <v>1</v>
      </c>
      <c r="H548" s="42"/>
      <c r="I548" s="42"/>
      <c r="J548" s="42">
        <f t="shared" si="168"/>
        <v>1</v>
      </c>
      <c r="K548" s="42">
        <f t="shared" si="173"/>
        <v>1</v>
      </c>
      <c r="L548" s="42">
        <v>0</v>
      </c>
      <c r="M548" s="42"/>
      <c r="N548" s="42">
        <f t="shared" si="172"/>
        <v>0</v>
      </c>
      <c r="O548" s="42">
        <v>0</v>
      </c>
      <c r="P548" s="42">
        <v>0</v>
      </c>
    </row>
    <row r="549" spans="1:16" ht="24">
      <c r="A549" s="42" t="s">
        <v>63</v>
      </c>
      <c r="B549" s="42">
        <v>0</v>
      </c>
      <c r="C549" s="42">
        <v>0</v>
      </c>
      <c r="D549" s="47">
        <v>0</v>
      </c>
      <c r="E549" s="42"/>
      <c r="F549" s="42">
        <f t="shared" si="171"/>
        <v>0</v>
      </c>
      <c r="G549" s="42"/>
      <c r="H549" s="42"/>
      <c r="I549" s="42"/>
      <c r="J549" s="42">
        <f t="shared" si="168"/>
        <v>0</v>
      </c>
      <c r="K549" s="42">
        <f t="shared" si="173"/>
        <v>0</v>
      </c>
      <c r="L549" s="42"/>
      <c r="M549" s="42"/>
      <c r="N549" s="42">
        <v>0</v>
      </c>
      <c r="O549" s="42" t="e">
        <f t="shared" ref="O549:O550" si="174">N549/L549</f>
        <v>#DIV/0!</v>
      </c>
      <c r="P549" s="42"/>
    </row>
    <row r="550" spans="1:16" ht="24">
      <c r="A550" s="42" t="s">
        <v>64</v>
      </c>
      <c r="B550" s="42">
        <v>0</v>
      </c>
      <c r="C550" s="42">
        <v>0</v>
      </c>
      <c r="D550" s="47">
        <v>0</v>
      </c>
      <c r="E550" s="42"/>
      <c r="F550" s="42">
        <f t="shared" si="171"/>
        <v>0</v>
      </c>
      <c r="G550" s="42"/>
      <c r="H550" s="42"/>
      <c r="I550" s="42"/>
      <c r="J550" s="42">
        <f t="shared" si="168"/>
        <v>0</v>
      </c>
      <c r="K550" s="42">
        <f t="shared" si="173"/>
        <v>0</v>
      </c>
      <c r="L550" s="42"/>
      <c r="M550" s="42"/>
      <c r="N550" s="42">
        <v>0</v>
      </c>
      <c r="O550" s="42" t="e">
        <f t="shared" si="174"/>
        <v>#DIV/0!</v>
      </c>
      <c r="P550" s="42"/>
    </row>
    <row r="551" spans="1:16" ht="24">
      <c r="A551" s="42" t="s">
        <v>65</v>
      </c>
      <c r="B551" s="42">
        <v>0</v>
      </c>
      <c r="C551" s="42">
        <v>0</v>
      </c>
      <c r="D551" s="47">
        <v>0</v>
      </c>
      <c r="E551" s="42"/>
      <c r="F551" s="42">
        <f t="shared" si="171"/>
        <v>0</v>
      </c>
      <c r="G551" s="42"/>
      <c r="H551" s="42"/>
      <c r="I551" s="42"/>
      <c r="J551" s="42">
        <f t="shared" si="168"/>
        <v>0</v>
      </c>
      <c r="K551" s="42">
        <f>F551+J551</f>
        <v>0</v>
      </c>
      <c r="L551" s="42"/>
      <c r="M551" s="42"/>
      <c r="N551" s="42">
        <f t="shared" si="172"/>
        <v>0</v>
      </c>
      <c r="O551" s="42"/>
      <c r="P551" s="42"/>
    </row>
    <row r="552" spans="1:16" ht="24">
      <c r="A552" s="42" t="s">
        <v>66</v>
      </c>
      <c r="B552" s="42">
        <v>0</v>
      </c>
      <c r="C552" s="42">
        <v>0</v>
      </c>
      <c r="D552" s="47">
        <v>0</v>
      </c>
      <c r="E552" s="42"/>
      <c r="F552" s="42">
        <f t="shared" si="171"/>
        <v>0</v>
      </c>
      <c r="G552" s="42"/>
      <c r="H552" s="42"/>
      <c r="I552" s="42"/>
      <c r="J552" s="42">
        <f t="shared" si="168"/>
        <v>0</v>
      </c>
      <c r="K552" s="42">
        <f t="shared" ref="K552:K554" si="175">F552+J552</f>
        <v>0</v>
      </c>
      <c r="L552" s="42"/>
      <c r="M552" s="42"/>
      <c r="N552" s="42">
        <v>0</v>
      </c>
      <c r="O552" s="42" t="e">
        <f t="shared" ref="O552:O554" si="176">N552/L552</f>
        <v>#DIV/0!</v>
      </c>
      <c r="P552" s="42"/>
    </row>
    <row r="553" spans="1:16" ht="24">
      <c r="A553" s="42" t="s">
        <v>67</v>
      </c>
      <c r="B553" s="83">
        <v>0</v>
      </c>
      <c r="C553" s="83">
        <v>0</v>
      </c>
      <c r="D553" s="119">
        <v>0</v>
      </c>
      <c r="E553" s="83"/>
      <c r="F553" s="42">
        <f t="shared" si="171"/>
        <v>0</v>
      </c>
      <c r="G553" s="83"/>
      <c r="H553" s="83"/>
      <c r="I553" s="83"/>
      <c r="J553" s="42">
        <f t="shared" si="168"/>
        <v>0</v>
      </c>
      <c r="K553" s="42">
        <f t="shared" si="175"/>
        <v>0</v>
      </c>
      <c r="L553" s="83"/>
      <c r="M553" s="83"/>
      <c r="N553" s="42">
        <v>0</v>
      </c>
      <c r="O553" s="42" t="e">
        <f t="shared" si="176"/>
        <v>#DIV/0!</v>
      </c>
      <c r="P553" s="83"/>
    </row>
    <row r="554" spans="1:16" ht="24">
      <c r="A554" s="84" t="s">
        <v>23</v>
      </c>
      <c r="B554" s="85">
        <f>SUM(B540:B553)</f>
        <v>4</v>
      </c>
      <c r="C554" s="85">
        <f>SUM(C540:C553)</f>
        <v>0</v>
      </c>
      <c r="D554" s="119">
        <f>SUM(D540:D553)</f>
        <v>0</v>
      </c>
      <c r="E554" s="119">
        <f>SUM(E540:E553)</f>
        <v>0</v>
      </c>
      <c r="F554" s="86">
        <f t="shared" si="171"/>
        <v>0</v>
      </c>
      <c r="G554" s="85">
        <f>SUM(G540:G553)</f>
        <v>7</v>
      </c>
      <c r="H554" s="85">
        <f t="shared" ref="H554:I554" si="177">SUM(H540:H553)</f>
        <v>0</v>
      </c>
      <c r="I554" s="85">
        <f t="shared" si="177"/>
        <v>0</v>
      </c>
      <c r="J554" s="42">
        <f t="shared" si="168"/>
        <v>7</v>
      </c>
      <c r="K554" s="86">
        <f t="shared" si="175"/>
        <v>7</v>
      </c>
      <c r="L554" s="85">
        <f>SUM(L540:L553)</f>
        <v>6</v>
      </c>
      <c r="M554" s="85" t="s">
        <v>82</v>
      </c>
      <c r="N554" s="92">
        <f t="shared" ref="N554" si="178">SUM(N540:N553)</f>
        <v>2100</v>
      </c>
      <c r="O554" s="86">
        <f t="shared" si="176"/>
        <v>350</v>
      </c>
      <c r="P554" s="85">
        <f>SUM(P540:P553)/2</f>
        <v>20</v>
      </c>
    </row>
    <row r="555" spans="1:16" ht="17.2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</row>
    <row r="556" spans="1:16" ht="17.2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</row>
    <row r="557" spans="1:16" ht="24">
      <c r="A557" s="208" t="s">
        <v>29</v>
      </c>
      <c r="B557" s="209" t="s">
        <v>20</v>
      </c>
      <c r="C557" s="210" t="s">
        <v>40</v>
      </c>
      <c r="D557" s="211"/>
      <c r="E557" s="211"/>
      <c r="F557" s="212"/>
      <c r="G557" s="210" t="s">
        <v>41</v>
      </c>
      <c r="H557" s="211"/>
      <c r="I557" s="211"/>
      <c r="J557" s="212"/>
      <c r="K557" s="213" t="s">
        <v>42</v>
      </c>
      <c r="L557" s="213" t="s">
        <v>43</v>
      </c>
      <c r="M557" s="213" t="s">
        <v>44</v>
      </c>
      <c r="N557" s="213" t="s">
        <v>45</v>
      </c>
      <c r="O557" s="213" t="s">
        <v>46</v>
      </c>
      <c r="P557" s="205" t="s">
        <v>21</v>
      </c>
    </row>
    <row r="558" spans="1:16">
      <c r="A558" s="208"/>
      <c r="B558" s="209"/>
      <c r="C558" s="205" t="s">
        <v>47</v>
      </c>
      <c r="D558" s="205" t="s">
        <v>48</v>
      </c>
      <c r="E558" s="205" t="s">
        <v>49</v>
      </c>
      <c r="F558" s="205" t="s">
        <v>50</v>
      </c>
      <c r="G558" s="205" t="s">
        <v>51</v>
      </c>
      <c r="H558" s="205" t="s">
        <v>52</v>
      </c>
      <c r="I558" s="205" t="s">
        <v>49</v>
      </c>
      <c r="J558" s="205" t="s">
        <v>53</v>
      </c>
      <c r="K558" s="214"/>
      <c r="L558" s="214"/>
      <c r="M558" s="214"/>
      <c r="N558" s="214"/>
      <c r="O558" s="214"/>
      <c r="P558" s="206"/>
    </row>
    <row r="559" spans="1:16">
      <c r="A559" s="208"/>
      <c r="B559" s="209"/>
      <c r="C559" s="206"/>
      <c r="D559" s="206"/>
      <c r="E559" s="206"/>
      <c r="F559" s="206"/>
      <c r="G559" s="206"/>
      <c r="H559" s="206"/>
      <c r="I559" s="206"/>
      <c r="J559" s="206"/>
      <c r="K559" s="214"/>
      <c r="L559" s="214"/>
      <c r="M559" s="214"/>
      <c r="N559" s="214"/>
      <c r="O559" s="214"/>
      <c r="P559" s="206"/>
    </row>
    <row r="560" spans="1:16">
      <c r="A560" s="208"/>
      <c r="B560" s="209"/>
      <c r="C560" s="207"/>
      <c r="D560" s="207"/>
      <c r="E560" s="207"/>
      <c r="F560" s="207"/>
      <c r="G560" s="207"/>
      <c r="H560" s="207"/>
      <c r="I560" s="207"/>
      <c r="J560" s="207"/>
      <c r="K560" s="215"/>
      <c r="L560" s="215"/>
      <c r="M560" s="215"/>
      <c r="N560" s="215"/>
      <c r="O560" s="215"/>
      <c r="P560" s="207"/>
    </row>
    <row r="561" spans="1:16" ht="24">
      <c r="A561" s="42" t="s">
        <v>54</v>
      </c>
      <c r="B561" s="42">
        <v>0</v>
      </c>
      <c r="C561" s="42">
        <v>0</v>
      </c>
      <c r="D561" s="42">
        <v>0</v>
      </c>
      <c r="E561" s="42"/>
      <c r="F561" s="42">
        <f>C561+D561+E561</f>
        <v>0</v>
      </c>
      <c r="G561" s="42"/>
      <c r="H561" s="42"/>
      <c r="I561" s="42"/>
      <c r="J561" s="42">
        <f>G561-H561-I561</f>
        <v>0</v>
      </c>
      <c r="K561" s="42">
        <f>F561+J561</f>
        <v>0</v>
      </c>
      <c r="L561" s="81"/>
      <c r="M561" s="81"/>
      <c r="N561" s="81"/>
      <c r="O561" s="81" t="e">
        <f>N561/L561</f>
        <v>#DIV/0!</v>
      </c>
      <c r="P561" s="81"/>
    </row>
    <row r="562" spans="1:16" ht="24">
      <c r="A562" s="42" t="s">
        <v>55</v>
      </c>
      <c r="B562" s="42">
        <v>0</v>
      </c>
      <c r="C562" s="42">
        <v>0</v>
      </c>
      <c r="D562" s="47">
        <v>0</v>
      </c>
      <c r="E562" s="42"/>
      <c r="F562" s="42">
        <f t="shared" ref="F562:F564" si="179">C562+D562+E562</f>
        <v>0</v>
      </c>
      <c r="G562" s="42"/>
      <c r="H562" s="42"/>
      <c r="I562" s="42"/>
      <c r="J562" s="42">
        <f t="shared" ref="J562:J575" si="180">G562-H562-I562</f>
        <v>0</v>
      </c>
      <c r="K562" s="42">
        <f t="shared" ref="K562:K566" si="181">F562+J562</f>
        <v>0</v>
      </c>
      <c r="L562" s="81"/>
      <c r="M562" s="81"/>
      <c r="N562" s="81"/>
      <c r="O562" s="81" t="e">
        <f t="shared" ref="O562:O566" si="182">N562/L562</f>
        <v>#DIV/0!</v>
      </c>
      <c r="P562" s="81"/>
    </row>
    <row r="563" spans="1:16" ht="24">
      <c r="A563" s="42" t="s">
        <v>56</v>
      </c>
      <c r="B563" s="42">
        <v>0</v>
      </c>
      <c r="C563" s="42">
        <v>0</v>
      </c>
      <c r="D563" s="47">
        <v>0</v>
      </c>
      <c r="E563" s="42"/>
      <c r="F563" s="42">
        <f t="shared" si="179"/>
        <v>0</v>
      </c>
      <c r="G563" s="42"/>
      <c r="H563" s="42"/>
      <c r="I563" s="42"/>
      <c r="J563" s="42">
        <f t="shared" si="180"/>
        <v>0</v>
      </c>
      <c r="K563" s="42">
        <f t="shared" si="181"/>
        <v>0</v>
      </c>
      <c r="L563" s="81"/>
      <c r="M563" s="81"/>
      <c r="N563" s="81"/>
      <c r="O563" s="81" t="e">
        <f t="shared" si="182"/>
        <v>#DIV/0!</v>
      </c>
      <c r="P563" s="81"/>
    </row>
    <row r="564" spans="1:16" ht="24">
      <c r="A564" s="42" t="s">
        <v>57</v>
      </c>
      <c r="B564" s="42">
        <v>0</v>
      </c>
      <c r="C564" s="42">
        <v>0</v>
      </c>
      <c r="D564" s="47">
        <v>0</v>
      </c>
      <c r="E564" s="42"/>
      <c r="F564" s="42">
        <f t="shared" si="179"/>
        <v>0</v>
      </c>
      <c r="G564" s="42"/>
      <c r="H564" s="42"/>
      <c r="I564" s="42"/>
      <c r="J564" s="42">
        <f t="shared" si="180"/>
        <v>0</v>
      </c>
      <c r="K564" s="42">
        <f t="shared" si="181"/>
        <v>0</v>
      </c>
      <c r="L564" s="81"/>
      <c r="M564" s="81"/>
      <c r="N564" s="81"/>
      <c r="O564" s="81" t="e">
        <f t="shared" si="182"/>
        <v>#DIV/0!</v>
      </c>
      <c r="P564" s="81"/>
    </row>
    <row r="565" spans="1:16" ht="24">
      <c r="A565" s="42" t="s">
        <v>58</v>
      </c>
      <c r="B565" s="42">
        <v>0</v>
      </c>
      <c r="C565" s="42">
        <v>0</v>
      </c>
      <c r="D565" s="47">
        <v>0</v>
      </c>
      <c r="E565" s="42"/>
      <c r="F565" s="42">
        <v>0</v>
      </c>
      <c r="G565" s="42"/>
      <c r="H565" s="42"/>
      <c r="I565" s="42"/>
      <c r="J565" s="42">
        <f t="shared" si="180"/>
        <v>0</v>
      </c>
      <c r="K565" s="42">
        <f t="shared" si="181"/>
        <v>0</v>
      </c>
      <c r="L565" s="81"/>
      <c r="M565" s="81"/>
      <c r="N565" s="81"/>
      <c r="O565" s="81" t="e">
        <f t="shared" si="182"/>
        <v>#DIV/0!</v>
      </c>
      <c r="P565" s="81"/>
    </row>
    <row r="566" spans="1:16" ht="24">
      <c r="A566" s="42" t="s">
        <v>59</v>
      </c>
      <c r="B566" s="42">
        <v>0</v>
      </c>
      <c r="C566" s="42">
        <v>0</v>
      </c>
      <c r="D566" s="47">
        <v>0</v>
      </c>
      <c r="E566" s="42"/>
      <c r="F566" s="42">
        <f t="shared" ref="F566:F575" si="183">C566+D566+E566</f>
        <v>0</v>
      </c>
      <c r="G566" s="42"/>
      <c r="H566" s="42"/>
      <c r="I566" s="42"/>
      <c r="J566" s="42">
        <f t="shared" si="180"/>
        <v>0</v>
      </c>
      <c r="K566" s="42">
        <f t="shared" si="181"/>
        <v>0</v>
      </c>
      <c r="L566" s="81"/>
      <c r="M566" s="81"/>
      <c r="N566" s="81"/>
      <c r="O566" s="81" t="e">
        <f t="shared" si="182"/>
        <v>#DIV/0!</v>
      </c>
      <c r="P566" s="81"/>
    </row>
    <row r="567" spans="1:16" ht="24">
      <c r="A567" s="42" t="s">
        <v>60</v>
      </c>
      <c r="B567" s="42">
        <v>0</v>
      </c>
      <c r="C567" s="42">
        <v>0</v>
      </c>
      <c r="D567" s="47">
        <v>0</v>
      </c>
      <c r="E567" s="42"/>
      <c r="F567" s="42">
        <f t="shared" si="183"/>
        <v>0</v>
      </c>
      <c r="G567" s="42"/>
      <c r="H567" s="42"/>
      <c r="I567" s="42"/>
      <c r="J567" s="42">
        <f t="shared" si="180"/>
        <v>0</v>
      </c>
      <c r="K567" s="42">
        <f>F567+J567</f>
        <v>0</v>
      </c>
      <c r="L567" s="81"/>
      <c r="M567" s="81"/>
      <c r="N567" s="81"/>
      <c r="O567" s="81"/>
      <c r="P567" s="81"/>
    </row>
    <row r="568" spans="1:16" ht="24">
      <c r="A568" s="42" t="s">
        <v>61</v>
      </c>
      <c r="B568" s="42">
        <v>0</v>
      </c>
      <c r="C568" s="42">
        <v>0</v>
      </c>
      <c r="D568" s="47">
        <v>0</v>
      </c>
      <c r="E568" s="42"/>
      <c r="F568" s="42">
        <f t="shared" si="183"/>
        <v>0</v>
      </c>
      <c r="G568" s="42"/>
      <c r="H568" s="42"/>
      <c r="I568" s="42"/>
      <c r="J568" s="42">
        <f t="shared" si="180"/>
        <v>0</v>
      </c>
      <c r="K568" s="42">
        <f t="shared" ref="K568:K571" si="184">F568+J568</f>
        <v>0</v>
      </c>
      <c r="L568" s="81"/>
      <c r="M568" s="81"/>
      <c r="N568" s="81"/>
      <c r="O568" s="81" t="e">
        <f t="shared" ref="O568:O571" si="185">N568/L568</f>
        <v>#DIV/0!</v>
      </c>
      <c r="P568" s="81"/>
    </row>
    <row r="569" spans="1:16" ht="24">
      <c r="A569" s="42" t="s">
        <v>62</v>
      </c>
      <c r="B569" s="42">
        <v>0</v>
      </c>
      <c r="C569" s="42">
        <v>0</v>
      </c>
      <c r="D569" s="47">
        <v>0</v>
      </c>
      <c r="E569" s="42"/>
      <c r="F569" s="42">
        <f t="shared" si="183"/>
        <v>0</v>
      </c>
      <c r="G569" s="42"/>
      <c r="H569" s="42"/>
      <c r="I569" s="42"/>
      <c r="J569" s="42">
        <f t="shared" si="180"/>
        <v>0</v>
      </c>
      <c r="K569" s="42">
        <f t="shared" si="184"/>
        <v>0</v>
      </c>
      <c r="L569" s="81"/>
      <c r="M569" s="81"/>
      <c r="N569" s="81"/>
      <c r="O569" s="81" t="e">
        <f t="shared" si="185"/>
        <v>#DIV/0!</v>
      </c>
      <c r="P569" s="81"/>
    </row>
    <row r="570" spans="1:16" ht="24">
      <c r="A570" s="42" t="s">
        <v>63</v>
      </c>
      <c r="B570" s="42">
        <v>4</v>
      </c>
      <c r="C570" s="42">
        <v>6</v>
      </c>
      <c r="D570" s="47">
        <v>0</v>
      </c>
      <c r="E570" s="42"/>
      <c r="F570" s="42">
        <f t="shared" si="183"/>
        <v>6</v>
      </c>
      <c r="G570" s="42"/>
      <c r="H570" s="42"/>
      <c r="I570" s="42"/>
      <c r="J570" s="42">
        <f t="shared" si="180"/>
        <v>0</v>
      </c>
      <c r="K570" s="42">
        <f t="shared" si="184"/>
        <v>6</v>
      </c>
      <c r="L570" s="81"/>
      <c r="M570" s="81"/>
      <c r="N570" s="81"/>
      <c r="O570" s="81" t="e">
        <f t="shared" si="185"/>
        <v>#DIV/0!</v>
      </c>
      <c r="P570" s="81"/>
    </row>
    <row r="571" spans="1:16" ht="24">
      <c r="A571" s="42" t="s">
        <v>64</v>
      </c>
      <c r="B571" s="42">
        <v>0</v>
      </c>
      <c r="C571" s="42">
        <v>0</v>
      </c>
      <c r="D571" s="47">
        <v>0</v>
      </c>
      <c r="E571" s="42"/>
      <c r="F571" s="42">
        <f t="shared" si="183"/>
        <v>0</v>
      </c>
      <c r="G571" s="42"/>
      <c r="H571" s="42"/>
      <c r="I571" s="42"/>
      <c r="J571" s="42">
        <f t="shared" si="180"/>
        <v>0</v>
      </c>
      <c r="K571" s="42">
        <f t="shared" si="184"/>
        <v>0</v>
      </c>
      <c r="L571" s="81"/>
      <c r="M571" s="81"/>
      <c r="N571" s="81"/>
      <c r="O571" s="81" t="e">
        <f t="shared" si="185"/>
        <v>#DIV/0!</v>
      </c>
      <c r="P571" s="81"/>
    </row>
    <row r="572" spans="1:16" ht="24">
      <c r="A572" s="42" t="s">
        <v>65</v>
      </c>
      <c r="B572" s="42">
        <v>0</v>
      </c>
      <c r="C572" s="42">
        <v>0</v>
      </c>
      <c r="D572" s="47">
        <v>0</v>
      </c>
      <c r="E572" s="42"/>
      <c r="F572" s="42">
        <f t="shared" si="183"/>
        <v>0</v>
      </c>
      <c r="G572" s="42"/>
      <c r="H572" s="42"/>
      <c r="I572" s="42"/>
      <c r="J572" s="42">
        <f t="shared" si="180"/>
        <v>0</v>
      </c>
      <c r="K572" s="42">
        <f>F572+J572</f>
        <v>0</v>
      </c>
      <c r="L572" s="81"/>
      <c r="M572" s="81"/>
      <c r="N572" s="81"/>
      <c r="O572" s="81"/>
      <c r="P572" s="81"/>
    </row>
    <row r="573" spans="1:16" ht="24">
      <c r="A573" s="42" t="s">
        <v>66</v>
      </c>
      <c r="B573" s="42">
        <v>0</v>
      </c>
      <c r="C573" s="42">
        <v>0</v>
      </c>
      <c r="D573" s="47">
        <v>0</v>
      </c>
      <c r="E573" s="42"/>
      <c r="F573" s="42">
        <f t="shared" si="183"/>
        <v>0</v>
      </c>
      <c r="G573" s="42"/>
      <c r="H573" s="42"/>
      <c r="I573" s="42"/>
      <c r="J573" s="42">
        <f t="shared" si="180"/>
        <v>0</v>
      </c>
      <c r="K573" s="42">
        <f t="shared" ref="K573:K575" si="186">F573+J573</f>
        <v>0</v>
      </c>
      <c r="L573" s="81"/>
      <c r="M573" s="81"/>
      <c r="N573" s="81"/>
      <c r="O573" s="81" t="e">
        <f t="shared" ref="O573:O575" si="187">N573/L573</f>
        <v>#DIV/0!</v>
      </c>
      <c r="P573" s="81"/>
    </row>
    <row r="574" spans="1:16" ht="24">
      <c r="A574" s="42" t="s">
        <v>67</v>
      </c>
      <c r="B574" s="83">
        <v>0</v>
      </c>
      <c r="C574" s="83">
        <v>0</v>
      </c>
      <c r="D574" s="119">
        <v>0</v>
      </c>
      <c r="E574" s="83"/>
      <c r="F574" s="42">
        <f t="shared" si="183"/>
        <v>0</v>
      </c>
      <c r="G574" s="83"/>
      <c r="H574" s="83"/>
      <c r="I574" s="83"/>
      <c r="J574" s="42">
        <f t="shared" si="180"/>
        <v>0</v>
      </c>
      <c r="K574" s="42">
        <f t="shared" si="186"/>
        <v>0</v>
      </c>
      <c r="L574" s="100"/>
      <c r="M574" s="100"/>
      <c r="N574" s="100"/>
      <c r="O574" s="81" t="e">
        <f t="shared" si="187"/>
        <v>#DIV/0!</v>
      </c>
      <c r="P574" s="100"/>
    </row>
    <row r="575" spans="1:16" ht="24">
      <c r="A575" s="84" t="s">
        <v>23</v>
      </c>
      <c r="B575" s="85">
        <f>SUM(B561:B574)</f>
        <v>4</v>
      </c>
      <c r="C575" s="85">
        <f>SUM(C561:C574)</f>
        <v>6</v>
      </c>
      <c r="D575" s="119">
        <f>SUM(D561:D574)</f>
        <v>0</v>
      </c>
      <c r="E575" s="85"/>
      <c r="F575" s="86">
        <f t="shared" si="183"/>
        <v>6</v>
      </c>
      <c r="G575" s="85"/>
      <c r="H575" s="85"/>
      <c r="I575" s="85"/>
      <c r="J575" s="42">
        <f t="shared" si="180"/>
        <v>0</v>
      </c>
      <c r="K575" s="86">
        <f t="shared" si="186"/>
        <v>6</v>
      </c>
      <c r="L575" s="85"/>
      <c r="M575" s="85"/>
      <c r="N575" s="85"/>
      <c r="O575" s="89" t="e">
        <f t="shared" si="187"/>
        <v>#DIV/0!</v>
      </c>
      <c r="P575" s="85"/>
    </row>
    <row r="576" spans="1:16" ht="17.2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</row>
    <row r="577" spans="1:16" ht="17.2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</row>
    <row r="578" spans="1:16" ht="24">
      <c r="A578" s="208" t="s">
        <v>34</v>
      </c>
      <c r="B578" s="209" t="s">
        <v>20</v>
      </c>
      <c r="C578" s="210" t="s">
        <v>40</v>
      </c>
      <c r="D578" s="211"/>
      <c r="E578" s="211"/>
      <c r="F578" s="212"/>
      <c r="G578" s="210" t="s">
        <v>41</v>
      </c>
      <c r="H578" s="211"/>
      <c r="I578" s="211"/>
      <c r="J578" s="212"/>
      <c r="K578" s="213" t="s">
        <v>42</v>
      </c>
      <c r="L578" s="213" t="s">
        <v>43</v>
      </c>
      <c r="M578" s="213" t="s">
        <v>44</v>
      </c>
      <c r="N578" s="213" t="s">
        <v>45</v>
      </c>
      <c r="O578" s="213" t="s">
        <v>46</v>
      </c>
      <c r="P578" s="205" t="s">
        <v>21</v>
      </c>
    </row>
    <row r="579" spans="1:16">
      <c r="A579" s="208"/>
      <c r="B579" s="209"/>
      <c r="C579" s="205" t="s">
        <v>47</v>
      </c>
      <c r="D579" s="205" t="s">
        <v>48</v>
      </c>
      <c r="E579" s="205" t="s">
        <v>49</v>
      </c>
      <c r="F579" s="205" t="s">
        <v>50</v>
      </c>
      <c r="G579" s="205" t="s">
        <v>51</v>
      </c>
      <c r="H579" s="205" t="s">
        <v>52</v>
      </c>
      <c r="I579" s="205" t="s">
        <v>49</v>
      </c>
      <c r="J579" s="205" t="s">
        <v>53</v>
      </c>
      <c r="K579" s="214"/>
      <c r="L579" s="214"/>
      <c r="M579" s="214"/>
      <c r="N579" s="214"/>
      <c r="O579" s="214"/>
      <c r="P579" s="206"/>
    </row>
    <row r="580" spans="1:16">
      <c r="A580" s="208"/>
      <c r="B580" s="209"/>
      <c r="C580" s="206"/>
      <c r="D580" s="206"/>
      <c r="E580" s="206"/>
      <c r="F580" s="206"/>
      <c r="G580" s="206"/>
      <c r="H580" s="206"/>
      <c r="I580" s="206"/>
      <c r="J580" s="206"/>
      <c r="K580" s="214"/>
      <c r="L580" s="214"/>
      <c r="M580" s="214"/>
      <c r="N580" s="214"/>
      <c r="O580" s="214"/>
      <c r="P580" s="206"/>
    </row>
    <row r="581" spans="1:16">
      <c r="A581" s="208"/>
      <c r="B581" s="209"/>
      <c r="C581" s="207"/>
      <c r="D581" s="207"/>
      <c r="E581" s="207"/>
      <c r="F581" s="207"/>
      <c r="G581" s="207"/>
      <c r="H581" s="207"/>
      <c r="I581" s="207"/>
      <c r="J581" s="207"/>
      <c r="K581" s="215"/>
      <c r="L581" s="215"/>
      <c r="M581" s="215"/>
      <c r="N581" s="215"/>
      <c r="O581" s="215"/>
      <c r="P581" s="207"/>
    </row>
    <row r="582" spans="1:16" ht="24">
      <c r="A582" s="42" t="s">
        <v>54</v>
      </c>
      <c r="B582" s="42">
        <v>0</v>
      </c>
      <c r="C582" s="42">
        <v>0</v>
      </c>
      <c r="D582" s="42">
        <v>0</v>
      </c>
      <c r="E582" s="42"/>
      <c r="F582" s="42">
        <f>C582+D582+E582</f>
        <v>0</v>
      </c>
      <c r="G582" s="42"/>
      <c r="H582" s="42"/>
      <c r="I582" s="42"/>
      <c r="J582" s="42">
        <f>G582-H582-I582</f>
        <v>0</v>
      </c>
      <c r="K582" s="42">
        <f>F582+J582</f>
        <v>0</v>
      </c>
      <c r="L582" s="81"/>
      <c r="M582" s="81"/>
      <c r="N582" s="81"/>
      <c r="O582" s="81" t="e">
        <f>N582/L582</f>
        <v>#DIV/0!</v>
      </c>
      <c r="P582" s="81"/>
    </row>
    <row r="583" spans="1:16" ht="24">
      <c r="A583" s="42" t="s">
        <v>55</v>
      </c>
      <c r="B583" s="42">
        <v>0</v>
      </c>
      <c r="C583" s="42">
        <v>0</v>
      </c>
      <c r="D583" s="47">
        <v>0</v>
      </c>
      <c r="E583" s="42"/>
      <c r="F583" s="42">
        <f t="shared" ref="F583:F585" si="188">C583+D583+E583</f>
        <v>0</v>
      </c>
      <c r="G583" s="42"/>
      <c r="H583" s="42"/>
      <c r="I583" s="42"/>
      <c r="J583" s="42">
        <f t="shared" ref="J583:J596" si="189">G583-H583-I583</f>
        <v>0</v>
      </c>
      <c r="K583" s="42">
        <f t="shared" ref="K583:K587" si="190">F583+J583</f>
        <v>0</v>
      </c>
      <c r="L583" s="81"/>
      <c r="M583" s="81"/>
      <c r="N583" s="81"/>
      <c r="O583" s="81" t="e">
        <f t="shared" ref="O583:O587" si="191">N583/L583</f>
        <v>#DIV/0!</v>
      </c>
      <c r="P583" s="81"/>
    </row>
    <row r="584" spans="1:16" ht="24">
      <c r="A584" s="42" t="s">
        <v>56</v>
      </c>
      <c r="B584" s="42">
        <v>1</v>
      </c>
      <c r="C584" s="42">
        <v>3</v>
      </c>
      <c r="D584" s="47">
        <v>0</v>
      </c>
      <c r="E584" s="42"/>
      <c r="F584" s="42">
        <f t="shared" si="188"/>
        <v>3</v>
      </c>
      <c r="G584" s="42"/>
      <c r="H584" s="42"/>
      <c r="I584" s="42"/>
      <c r="J584" s="42">
        <f t="shared" si="189"/>
        <v>0</v>
      </c>
      <c r="K584" s="42">
        <f t="shared" si="190"/>
        <v>3</v>
      </c>
      <c r="L584" s="81"/>
      <c r="M584" s="81"/>
      <c r="N584" s="81"/>
      <c r="O584" s="81" t="e">
        <f t="shared" si="191"/>
        <v>#DIV/0!</v>
      </c>
      <c r="P584" s="81"/>
    </row>
    <row r="585" spans="1:16" ht="24">
      <c r="A585" s="42" t="s">
        <v>57</v>
      </c>
      <c r="B585" s="42">
        <v>0</v>
      </c>
      <c r="C585" s="42">
        <v>0</v>
      </c>
      <c r="D585" s="47">
        <v>0</v>
      </c>
      <c r="E585" s="42"/>
      <c r="F585" s="42">
        <f t="shared" si="188"/>
        <v>0</v>
      </c>
      <c r="G585" s="42"/>
      <c r="H585" s="42"/>
      <c r="I585" s="42"/>
      <c r="J585" s="42">
        <f t="shared" si="189"/>
        <v>0</v>
      </c>
      <c r="K585" s="42">
        <f t="shared" si="190"/>
        <v>0</v>
      </c>
      <c r="L585" s="81"/>
      <c r="M585" s="81"/>
      <c r="N585" s="81"/>
      <c r="O585" s="81" t="e">
        <f t="shared" si="191"/>
        <v>#DIV/0!</v>
      </c>
      <c r="P585" s="81"/>
    </row>
    <row r="586" spans="1:16" ht="24">
      <c r="A586" s="42" t="s">
        <v>58</v>
      </c>
      <c r="B586" s="42">
        <v>0</v>
      </c>
      <c r="C586" s="42">
        <v>0</v>
      </c>
      <c r="D586" s="47">
        <v>0</v>
      </c>
      <c r="E586" s="42"/>
      <c r="F586" s="42">
        <v>0</v>
      </c>
      <c r="G586" s="42"/>
      <c r="H586" s="42"/>
      <c r="I586" s="42"/>
      <c r="J586" s="42">
        <f t="shared" si="189"/>
        <v>0</v>
      </c>
      <c r="K586" s="42">
        <f t="shared" si="190"/>
        <v>0</v>
      </c>
      <c r="L586" s="81"/>
      <c r="M586" s="81"/>
      <c r="N586" s="81"/>
      <c r="O586" s="81" t="e">
        <f t="shared" si="191"/>
        <v>#DIV/0!</v>
      </c>
      <c r="P586" s="81"/>
    </row>
    <row r="587" spans="1:16" ht="24">
      <c r="A587" s="42" t="s">
        <v>59</v>
      </c>
      <c r="B587" s="42">
        <v>0</v>
      </c>
      <c r="C587" s="42">
        <v>0</v>
      </c>
      <c r="D587" s="47">
        <v>0</v>
      </c>
      <c r="E587" s="42"/>
      <c r="F587" s="42">
        <f t="shared" ref="F587:F596" si="192">C587+D587+E587</f>
        <v>0</v>
      </c>
      <c r="G587" s="42"/>
      <c r="H587" s="42"/>
      <c r="I587" s="42"/>
      <c r="J587" s="42">
        <f t="shared" si="189"/>
        <v>0</v>
      </c>
      <c r="K587" s="42">
        <f t="shared" si="190"/>
        <v>0</v>
      </c>
      <c r="L587" s="81"/>
      <c r="M587" s="81"/>
      <c r="N587" s="81"/>
      <c r="O587" s="81" t="e">
        <f t="shared" si="191"/>
        <v>#DIV/0!</v>
      </c>
      <c r="P587" s="81"/>
    </row>
    <row r="588" spans="1:16" ht="24">
      <c r="A588" s="42" t="s">
        <v>60</v>
      </c>
      <c r="B588" s="42">
        <v>0</v>
      </c>
      <c r="C588" s="42">
        <v>0</v>
      </c>
      <c r="D588" s="47">
        <v>0</v>
      </c>
      <c r="E588" s="42"/>
      <c r="F588" s="42">
        <f t="shared" si="192"/>
        <v>0</v>
      </c>
      <c r="G588" s="42"/>
      <c r="H588" s="42"/>
      <c r="I588" s="42"/>
      <c r="J588" s="42">
        <f t="shared" si="189"/>
        <v>0</v>
      </c>
      <c r="K588" s="42">
        <f>F588+J588</f>
        <v>0</v>
      </c>
      <c r="L588" s="81"/>
      <c r="M588" s="81"/>
      <c r="N588" s="81"/>
      <c r="O588" s="81"/>
      <c r="P588" s="81"/>
    </row>
    <row r="589" spans="1:16" ht="24">
      <c r="A589" s="42" t="s">
        <v>61</v>
      </c>
      <c r="B589" s="42">
        <v>1</v>
      </c>
      <c r="C589" s="42">
        <v>5</v>
      </c>
      <c r="D589" s="47">
        <v>0</v>
      </c>
      <c r="E589" s="42"/>
      <c r="F589" s="42">
        <f t="shared" si="192"/>
        <v>5</v>
      </c>
      <c r="G589" s="42"/>
      <c r="H589" s="42"/>
      <c r="I589" s="42"/>
      <c r="J589" s="42">
        <f t="shared" si="189"/>
        <v>0</v>
      </c>
      <c r="K589" s="42">
        <f t="shared" ref="K589:K592" si="193">F589+J589</f>
        <v>5</v>
      </c>
      <c r="L589" s="81"/>
      <c r="M589" s="81"/>
      <c r="N589" s="81"/>
      <c r="O589" s="81" t="e">
        <f t="shared" ref="O589:O592" si="194">N589/L589</f>
        <v>#DIV/0!</v>
      </c>
      <c r="P589" s="81"/>
    </row>
    <row r="590" spans="1:16" ht="24">
      <c r="A590" s="42" t="s">
        <v>62</v>
      </c>
      <c r="B590" s="42">
        <v>0</v>
      </c>
      <c r="C590" s="42">
        <v>0</v>
      </c>
      <c r="D590" s="47">
        <v>0</v>
      </c>
      <c r="E590" s="42"/>
      <c r="F590" s="42">
        <f t="shared" si="192"/>
        <v>0</v>
      </c>
      <c r="G590" s="42"/>
      <c r="H590" s="42"/>
      <c r="I590" s="42"/>
      <c r="J590" s="42">
        <f t="shared" si="189"/>
        <v>0</v>
      </c>
      <c r="K590" s="42">
        <f t="shared" si="193"/>
        <v>0</v>
      </c>
      <c r="L590" s="81"/>
      <c r="M590" s="81"/>
      <c r="N590" s="81"/>
      <c r="O590" s="81" t="e">
        <f t="shared" si="194"/>
        <v>#DIV/0!</v>
      </c>
      <c r="P590" s="81"/>
    </row>
    <row r="591" spans="1:16" ht="24">
      <c r="A591" s="42" t="s">
        <v>63</v>
      </c>
      <c r="B591" s="42">
        <v>0</v>
      </c>
      <c r="C591" s="42">
        <v>0</v>
      </c>
      <c r="D591" s="47">
        <v>0</v>
      </c>
      <c r="E591" s="42"/>
      <c r="F591" s="42">
        <f t="shared" si="192"/>
        <v>0</v>
      </c>
      <c r="G591" s="42"/>
      <c r="H591" s="42"/>
      <c r="I591" s="42"/>
      <c r="J591" s="42">
        <f t="shared" si="189"/>
        <v>0</v>
      </c>
      <c r="K591" s="42">
        <f t="shared" si="193"/>
        <v>0</v>
      </c>
      <c r="L591" s="81"/>
      <c r="M591" s="81"/>
      <c r="N591" s="81"/>
      <c r="O591" s="81" t="e">
        <f t="shared" si="194"/>
        <v>#DIV/0!</v>
      </c>
      <c r="P591" s="81"/>
    </row>
    <row r="592" spans="1:16" ht="24">
      <c r="A592" s="42" t="s">
        <v>64</v>
      </c>
      <c r="B592" s="42">
        <v>0</v>
      </c>
      <c r="C592" s="42">
        <v>0</v>
      </c>
      <c r="D592" s="47">
        <v>0</v>
      </c>
      <c r="E592" s="42"/>
      <c r="F592" s="42">
        <f t="shared" si="192"/>
        <v>0</v>
      </c>
      <c r="G592" s="42"/>
      <c r="H592" s="42"/>
      <c r="I592" s="42"/>
      <c r="J592" s="42">
        <f t="shared" si="189"/>
        <v>0</v>
      </c>
      <c r="K592" s="42">
        <f t="shared" si="193"/>
        <v>0</v>
      </c>
      <c r="L592" s="81"/>
      <c r="M592" s="81"/>
      <c r="N592" s="81"/>
      <c r="O592" s="81" t="e">
        <f t="shared" si="194"/>
        <v>#DIV/0!</v>
      </c>
      <c r="P592" s="81"/>
    </row>
    <row r="593" spans="1:16" ht="24">
      <c r="A593" s="42" t="s">
        <v>65</v>
      </c>
      <c r="B593" s="42">
        <v>0</v>
      </c>
      <c r="C593" s="42">
        <v>0</v>
      </c>
      <c r="D593" s="47">
        <v>0</v>
      </c>
      <c r="E593" s="42"/>
      <c r="F593" s="42">
        <f t="shared" si="192"/>
        <v>0</v>
      </c>
      <c r="G593" s="42"/>
      <c r="H593" s="42"/>
      <c r="I593" s="42"/>
      <c r="J593" s="42">
        <f t="shared" si="189"/>
        <v>0</v>
      </c>
      <c r="K593" s="42">
        <f>F593+J593</f>
        <v>0</v>
      </c>
      <c r="L593" s="81"/>
      <c r="M593" s="81"/>
      <c r="N593" s="81"/>
      <c r="O593" s="81"/>
      <c r="P593" s="81"/>
    </row>
    <row r="594" spans="1:16" ht="24">
      <c r="A594" s="42" t="s">
        <v>66</v>
      </c>
      <c r="B594" s="42">
        <v>0</v>
      </c>
      <c r="C594" s="42">
        <v>0</v>
      </c>
      <c r="D594" s="47">
        <v>0</v>
      </c>
      <c r="E594" s="42"/>
      <c r="F594" s="42">
        <f t="shared" si="192"/>
        <v>0</v>
      </c>
      <c r="G594" s="42"/>
      <c r="H594" s="42"/>
      <c r="I594" s="42"/>
      <c r="J594" s="42">
        <f t="shared" si="189"/>
        <v>0</v>
      </c>
      <c r="K594" s="42">
        <f t="shared" ref="K594:K596" si="195">F594+J594</f>
        <v>0</v>
      </c>
      <c r="L594" s="81"/>
      <c r="M594" s="81"/>
      <c r="N594" s="81"/>
      <c r="O594" s="81" t="e">
        <f t="shared" ref="O594:O596" si="196">N594/L594</f>
        <v>#DIV/0!</v>
      </c>
      <c r="P594" s="81"/>
    </row>
    <row r="595" spans="1:16" ht="24">
      <c r="A595" s="42" t="s">
        <v>67</v>
      </c>
      <c r="B595" s="83">
        <v>0</v>
      </c>
      <c r="C595" s="83">
        <v>0</v>
      </c>
      <c r="D595" s="119">
        <v>0</v>
      </c>
      <c r="E595" s="83"/>
      <c r="F595" s="42">
        <f t="shared" si="192"/>
        <v>0</v>
      </c>
      <c r="G595" s="83"/>
      <c r="H595" s="83"/>
      <c r="I595" s="83"/>
      <c r="J595" s="42">
        <f t="shared" si="189"/>
        <v>0</v>
      </c>
      <c r="K595" s="42">
        <f t="shared" si="195"/>
        <v>0</v>
      </c>
      <c r="L595" s="100"/>
      <c r="M595" s="100"/>
      <c r="N595" s="100"/>
      <c r="O595" s="81" t="e">
        <f t="shared" si="196"/>
        <v>#DIV/0!</v>
      </c>
      <c r="P595" s="100"/>
    </row>
    <row r="596" spans="1:16" ht="24">
      <c r="A596" s="84" t="s">
        <v>23</v>
      </c>
      <c r="B596" s="85">
        <f>SUM(B582:B595)</f>
        <v>2</v>
      </c>
      <c r="C596" s="85">
        <f>SUM(C582:C595)</f>
        <v>8</v>
      </c>
      <c r="D596" s="119">
        <f>SUM(D582:D595)</f>
        <v>0</v>
      </c>
      <c r="E596" s="85"/>
      <c r="F596" s="86">
        <f t="shared" si="192"/>
        <v>8</v>
      </c>
      <c r="G596" s="85"/>
      <c r="H596" s="85"/>
      <c r="I596" s="85"/>
      <c r="J596" s="42">
        <f t="shared" si="189"/>
        <v>0</v>
      </c>
      <c r="K596" s="86">
        <f t="shared" si="195"/>
        <v>8</v>
      </c>
      <c r="L596" s="85"/>
      <c r="M596" s="85"/>
      <c r="N596" s="85"/>
      <c r="O596" s="89" t="e">
        <f t="shared" si="196"/>
        <v>#DIV/0!</v>
      </c>
      <c r="P596" s="85"/>
    </row>
    <row r="597" spans="1:16" ht="17.2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</row>
    <row r="598" spans="1:16" ht="17.2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</row>
    <row r="599" spans="1:16" ht="24">
      <c r="A599" s="208" t="s">
        <v>32</v>
      </c>
      <c r="B599" s="209" t="s">
        <v>20</v>
      </c>
      <c r="C599" s="210" t="s">
        <v>40</v>
      </c>
      <c r="D599" s="211"/>
      <c r="E599" s="211"/>
      <c r="F599" s="212"/>
      <c r="G599" s="210" t="s">
        <v>41</v>
      </c>
      <c r="H599" s="211"/>
      <c r="I599" s="211"/>
      <c r="J599" s="212"/>
      <c r="K599" s="213" t="s">
        <v>42</v>
      </c>
      <c r="L599" s="213" t="s">
        <v>43</v>
      </c>
      <c r="M599" s="213" t="s">
        <v>44</v>
      </c>
      <c r="N599" s="213" t="s">
        <v>45</v>
      </c>
      <c r="O599" s="213" t="s">
        <v>46</v>
      </c>
      <c r="P599" s="205" t="s">
        <v>21</v>
      </c>
    </row>
    <row r="600" spans="1:16">
      <c r="A600" s="208"/>
      <c r="B600" s="209"/>
      <c r="C600" s="205" t="s">
        <v>47</v>
      </c>
      <c r="D600" s="205" t="s">
        <v>48</v>
      </c>
      <c r="E600" s="205" t="s">
        <v>49</v>
      </c>
      <c r="F600" s="205" t="s">
        <v>50</v>
      </c>
      <c r="G600" s="205" t="s">
        <v>51</v>
      </c>
      <c r="H600" s="205" t="s">
        <v>52</v>
      </c>
      <c r="I600" s="205" t="s">
        <v>49</v>
      </c>
      <c r="J600" s="205" t="s">
        <v>53</v>
      </c>
      <c r="K600" s="214"/>
      <c r="L600" s="214"/>
      <c r="M600" s="214"/>
      <c r="N600" s="214"/>
      <c r="O600" s="214"/>
      <c r="P600" s="206"/>
    </row>
    <row r="601" spans="1:16">
      <c r="A601" s="208"/>
      <c r="B601" s="209"/>
      <c r="C601" s="206"/>
      <c r="D601" s="206"/>
      <c r="E601" s="206"/>
      <c r="F601" s="206"/>
      <c r="G601" s="206"/>
      <c r="H601" s="206"/>
      <c r="I601" s="206"/>
      <c r="J601" s="206"/>
      <c r="K601" s="214"/>
      <c r="L601" s="214"/>
      <c r="M601" s="214"/>
      <c r="N601" s="214"/>
      <c r="O601" s="214"/>
      <c r="P601" s="206"/>
    </row>
    <row r="602" spans="1:16">
      <c r="A602" s="208"/>
      <c r="B602" s="209"/>
      <c r="C602" s="207"/>
      <c r="D602" s="207"/>
      <c r="E602" s="207"/>
      <c r="F602" s="207"/>
      <c r="G602" s="207"/>
      <c r="H602" s="207"/>
      <c r="I602" s="207"/>
      <c r="J602" s="207"/>
      <c r="K602" s="215"/>
      <c r="L602" s="215"/>
      <c r="M602" s="215"/>
      <c r="N602" s="215"/>
      <c r="O602" s="215"/>
      <c r="P602" s="207"/>
    </row>
    <row r="603" spans="1:16" ht="24">
      <c r="A603" s="42" t="s">
        <v>54</v>
      </c>
      <c r="B603" s="42">
        <v>0</v>
      </c>
      <c r="C603" s="42">
        <v>0</v>
      </c>
      <c r="D603" s="42">
        <v>0</v>
      </c>
      <c r="E603" s="42"/>
      <c r="F603" s="42">
        <f>C603+D603+E603</f>
        <v>0</v>
      </c>
      <c r="G603" s="42"/>
      <c r="H603" s="42"/>
      <c r="I603" s="42"/>
      <c r="J603" s="42">
        <f>G603-H603-I603</f>
        <v>0</v>
      </c>
      <c r="K603" s="42">
        <f>F603+J603</f>
        <v>0</v>
      </c>
      <c r="L603" s="81"/>
      <c r="M603" s="81"/>
      <c r="N603" s="81"/>
      <c r="O603" s="81" t="e">
        <f>N603/L603</f>
        <v>#DIV/0!</v>
      </c>
      <c r="P603" s="81"/>
    </row>
    <row r="604" spans="1:16" ht="24">
      <c r="A604" s="42" t="s">
        <v>55</v>
      </c>
      <c r="B604" s="42">
        <v>0</v>
      </c>
      <c r="C604" s="42">
        <v>0</v>
      </c>
      <c r="D604" s="47">
        <v>0</v>
      </c>
      <c r="E604" s="42"/>
      <c r="F604" s="42">
        <f t="shared" ref="F604:F606" si="197">C604+D604+E604</f>
        <v>0</v>
      </c>
      <c r="G604" s="42"/>
      <c r="H604" s="42"/>
      <c r="I604" s="42"/>
      <c r="J604" s="42">
        <f t="shared" ref="J604:J617" si="198">G604-H604-I604</f>
        <v>0</v>
      </c>
      <c r="K604" s="42">
        <f t="shared" ref="K604:K608" si="199">F604+J604</f>
        <v>0</v>
      </c>
      <c r="L604" s="81"/>
      <c r="M604" s="81"/>
      <c r="N604" s="81"/>
      <c r="O604" s="81" t="e">
        <f t="shared" ref="O604:O608" si="200">N604/L604</f>
        <v>#DIV/0!</v>
      </c>
      <c r="P604" s="81"/>
    </row>
    <row r="605" spans="1:16" ht="24">
      <c r="A605" s="42" t="s">
        <v>56</v>
      </c>
      <c r="B605" s="42">
        <v>2</v>
      </c>
      <c r="C605" s="42">
        <v>15</v>
      </c>
      <c r="D605" s="47">
        <v>0</v>
      </c>
      <c r="E605" s="42"/>
      <c r="F605" s="42">
        <f t="shared" si="197"/>
        <v>15</v>
      </c>
      <c r="G605" s="42"/>
      <c r="H605" s="42"/>
      <c r="I605" s="42"/>
      <c r="J605" s="42">
        <f t="shared" si="198"/>
        <v>0</v>
      </c>
      <c r="K605" s="42">
        <f t="shared" si="199"/>
        <v>15</v>
      </c>
      <c r="L605" s="81"/>
      <c r="M605" s="81"/>
      <c r="N605" s="81"/>
      <c r="O605" s="81" t="e">
        <f t="shared" si="200"/>
        <v>#DIV/0!</v>
      </c>
      <c r="P605" s="81"/>
    </row>
    <row r="606" spans="1:16" ht="24">
      <c r="A606" s="42" t="s">
        <v>57</v>
      </c>
      <c r="B606" s="42">
        <v>0</v>
      </c>
      <c r="C606" s="42">
        <v>0</v>
      </c>
      <c r="D606" s="47">
        <v>0</v>
      </c>
      <c r="E606" s="42"/>
      <c r="F606" s="42">
        <f t="shared" si="197"/>
        <v>0</v>
      </c>
      <c r="G606" s="42"/>
      <c r="H606" s="42"/>
      <c r="I606" s="42"/>
      <c r="J606" s="42">
        <f t="shared" si="198"/>
        <v>0</v>
      </c>
      <c r="K606" s="42">
        <f t="shared" si="199"/>
        <v>0</v>
      </c>
      <c r="L606" s="81"/>
      <c r="M606" s="81"/>
      <c r="N606" s="81"/>
      <c r="O606" s="81" t="e">
        <f t="shared" si="200"/>
        <v>#DIV/0!</v>
      </c>
      <c r="P606" s="81"/>
    </row>
    <row r="607" spans="1:16" ht="24">
      <c r="A607" s="42" t="s">
        <v>58</v>
      </c>
      <c r="B607" s="42">
        <v>3</v>
      </c>
      <c r="C607" s="42">
        <v>10</v>
      </c>
      <c r="D607" s="47">
        <v>0</v>
      </c>
      <c r="E607" s="42"/>
      <c r="F607" s="42">
        <v>0</v>
      </c>
      <c r="G607" s="42"/>
      <c r="H607" s="42"/>
      <c r="I607" s="42"/>
      <c r="J607" s="42">
        <f t="shared" si="198"/>
        <v>0</v>
      </c>
      <c r="K607" s="42">
        <f t="shared" si="199"/>
        <v>0</v>
      </c>
      <c r="L607" s="81"/>
      <c r="M607" s="81"/>
      <c r="N607" s="81"/>
      <c r="O607" s="81" t="e">
        <f t="shared" si="200"/>
        <v>#DIV/0!</v>
      </c>
      <c r="P607" s="81"/>
    </row>
    <row r="608" spans="1:16" ht="24">
      <c r="A608" s="42" t="s">
        <v>59</v>
      </c>
      <c r="B608" s="42">
        <v>0</v>
      </c>
      <c r="C608" s="42">
        <v>0</v>
      </c>
      <c r="D608" s="47">
        <v>0</v>
      </c>
      <c r="E608" s="42"/>
      <c r="F608" s="42">
        <f t="shared" ref="F608:F617" si="201">C608+D608+E608</f>
        <v>0</v>
      </c>
      <c r="G608" s="42"/>
      <c r="H608" s="42"/>
      <c r="I608" s="42"/>
      <c r="J608" s="42">
        <f t="shared" si="198"/>
        <v>0</v>
      </c>
      <c r="K608" s="42">
        <f t="shared" si="199"/>
        <v>0</v>
      </c>
      <c r="L608" s="81"/>
      <c r="M608" s="81"/>
      <c r="N608" s="81"/>
      <c r="O608" s="81" t="e">
        <f t="shared" si="200"/>
        <v>#DIV/0!</v>
      </c>
      <c r="P608" s="81"/>
    </row>
    <row r="609" spans="1:16" ht="24">
      <c r="A609" s="42" t="s">
        <v>60</v>
      </c>
      <c r="B609" s="42">
        <v>0</v>
      </c>
      <c r="C609" s="42">
        <v>0</v>
      </c>
      <c r="D609" s="47">
        <v>0</v>
      </c>
      <c r="E609" s="42"/>
      <c r="F609" s="42">
        <f t="shared" si="201"/>
        <v>0</v>
      </c>
      <c r="G609" s="42"/>
      <c r="H609" s="42"/>
      <c r="I609" s="42"/>
      <c r="J609" s="42">
        <f t="shared" si="198"/>
        <v>0</v>
      </c>
      <c r="K609" s="42">
        <f>F609+J609</f>
        <v>0</v>
      </c>
      <c r="L609" s="81"/>
      <c r="M609" s="81"/>
      <c r="N609" s="81"/>
      <c r="O609" s="81"/>
      <c r="P609" s="81"/>
    </row>
    <row r="610" spans="1:16" ht="24">
      <c r="A610" s="42" t="s">
        <v>61</v>
      </c>
      <c r="B610" s="42">
        <v>0</v>
      </c>
      <c r="C610" s="42">
        <v>0</v>
      </c>
      <c r="D610" s="47">
        <v>0</v>
      </c>
      <c r="E610" s="42"/>
      <c r="F610" s="42">
        <f t="shared" si="201"/>
        <v>0</v>
      </c>
      <c r="G610" s="42"/>
      <c r="H610" s="42"/>
      <c r="I610" s="42"/>
      <c r="J610" s="42">
        <f t="shared" si="198"/>
        <v>0</v>
      </c>
      <c r="K610" s="42">
        <f t="shared" ref="K610:K613" si="202">F610+J610</f>
        <v>0</v>
      </c>
      <c r="L610" s="81"/>
      <c r="M610" s="81"/>
      <c r="N610" s="81"/>
      <c r="O610" s="81" t="e">
        <f t="shared" ref="O610:O613" si="203">N610/L610</f>
        <v>#DIV/0!</v>
      </c>
      <c r="P610" s="81"/>
    </row>
    <row r="611" spans="1:16" ht="24">
      <c r="A611" s="42" t="s">
        <v>62</v>
      </c>
      <c r="B611" s="42">
        <v>0</v>
      </c>
      <c r="C611" s="42">
        <v>0</v>
      </c>
      <c r="D611" s="47">
        <v>0</v>
      </c>
      <c r="E611" s="42"/>
      <c r="F611" s="42">
        <f t="shared" si="201"/>
        <v>0</v>
      </c>
      <c r="G611" s="42"/>
      <c r="H611" s="42"/>
      <c r="I611" s="42"/>
      <c r="J611" s="42">
        <f t="shared" si="198"/>
        <v>0</v>
      </c>
      <c r="K611" s="42">
        <f t="shared" si="202"/>
        <v>0</v>
      </c>
      <c r="L611" s="81"/>
      <c r="M611" s="81"/>
      <c r="N611" s="81"/>
      <c r="O611" s="81" t="e">
        <f t="shared" si="203"/>
        <v>#DIV/0!</v>
      </c>
      <c r="P611" s="81"/>
    </row>
    <row r="612" spans="1:16" ht="24">
      <c r="A612" s="42" t="s">
        <v>63</v>
      </c>
      <c r="B612" s="42">
        <v>11</v>
      </c>
      <c r="C612" s="42">
        <v>150</v>
      </c>
      <c r="D612" s="47">
        <v>0</v>
      </c>
      <c r="E612" s="42"/>
      <c r="F612" s="42">
        <f t="shared" si="201"/>
        <v>150</v>
      </c>
      <c r="G612" s="42"/>
      <c r="H612" s="42"/>
      <c r="I612" s="42"/>
      <c r="J612" s="42">
        <f t="shared" si="198"/>
        <v>0</v>
      </c>
      <c r="K612" s="42">
        <f t="shared" si="202"/>
        <v>150</v>
      </c>
      <c r="L612" s="81"/>
      <c r="M612" s="81"/>
      <c r="N612" s="81"/>
      <c r="O612" s="81" t="e">
        <f t="shared" si="203"/>
        <v>#DIV/0!</v>
      </c>
      <c r="P612" s="81"/>
    </row>
    <row r="613" spans="1:16" ht="24">
      <c r="A613" s="42" t="s">
        <v>64</v>
      </c>
      <c r="B613" s="42">
        <v>0</v>
      </c>
      <c r="C613" s="42">
        <v>0</v>
      </c>
      <c r="D613" s="47">
        <v>0</v>
      </c>
      <c r="E613" s="42"/>
      <c r="F613" s="42">
        <f t="shared" si="201"/>
        <v>0</v>
      </c>
      <c r="G613" s="42"/>
      <c r="H613" s="42"/>
      <c r="I613" s="42"/>
      <c r="J613" s="42">
        <f t="shared" si="198"/>
        <v>0</v>
      </c>
      <c r="K613" s="42">
        <f t="shared" si="202"/>
        <v>0</v>
      </c>
      <c r="L613" s="81"/>
      <c r="M613" s="81"/>
      <c r="N613" s="81"/>
      <c r="O613" s="81" t="e">
        <f t="shared" si="203"/>
        <v>#DIV/0!</v>
      </c>
      <c r="P613" s="81"/>
    </row>
    <row r="614" spans="1:16" ht="24">
      <c r="A614" s="42" t="s">
        <v>65</v>
      </c>
      <c r="B614" s="42">
        <v>0</v>
      </c>
      <c r="C614" s="42">
        <v>0</v>
      </c>
      <c r="D614" s="47">
        <v>0</v>
      </c>
      <c r="E614" s="42"/>
      <c r="F614" s="42">
        <f t="shared" si="201"/>
        <v>0</v>
      </c>
      <c r="G614" s="42"/>
      <c r="H614" s="42"/>
      <c r="I614" s="42"/>
      <c r="J614" s="42">
        <f t="shared" si="198"/>
        <v>0</v>
      </c>
      <c r="K614" s="42">
        <f>F614+J614</f>
        <v>0</v>
      </c>
      <c r="L614" s="81"/>
      <c r="M614" s="81"/>
      <c r="N614" s="81"/>
      <c r="O614" s="81"/>
      <c r="P614" s="81"/>
    </row>
    <row r="615" spans="1:16" ht="24">
      <c r="A615" s="42" t="s">
        <v>66</v>
      </c>
      <c r="B615" s="42">
        <v>0</v>
      </c>
      <c r="C615" s="42">
        <v>0</v>
      </c>
      <c r="D615" s="47">
        <v>0</v>
      </c>
      <c r="E615" s="42"/>
      <c r="F615" s="42">
        <f t="shared" si="201"/>
        <v>0</v>
      </c>
      <c r="G615" s="42"/>
      <c r="H615" s="42"/>
      <c r="I615" s="42"/>
      <c r="J615" s="42">
        <f t="shared" si="198"/>
        <v>0</v>
      </c>
      <c r="K615" s="42">
        <f t="shared" ref="K615:K617" si="204">F615+J615</f>
        <v>0</v>
      </c>
      <c r="L615" s="81"/>
      <c r="M615" s="81"/>
      <c r="N615" s="81"/>
      <c r="O615" s="81" t="e">
        <f t="shared" ref="O615:O617" si="205">N615/L615</f>
        <v>#DIV/0!</v>
      </c>
      <c r="P615" s="81"/>
    </row>
    <row r="616" spans="1:16" ht="24">
      <c r="A616" s="42" t="s">
        <v>67</v>
      </c>
      <c r="B616" s="83">
        <v>0</v>
      </c>
      <c r="C616" s="83">
        <v>0</v>
      </c>
      <c r="D616" s="119">
        <v>0</v>
      </c>
      <c r="E616" s="83"/>
      <c r="F616" s="42">
        <f t="shared" si="201"/>
        <v>0</v>
      </c>
      <c r="G616" s="83"/>
      <c r="H616" s="83"/>
      <c r="I616" s="83"/>
      <c r="J616" s="42">
        <f t="shared" si="198"/>
        <v>0</v>
      </c>
      <c r="K616" s="42">
        <f t="shared" si="204"/>
        <v>0</v>
      </c>
      <c r="L616" s="100"/>
      <c r="M616" s="100"/>
      <c r="N616" s="100"/>
      <c r="O616" s="81" t="e">
        <f t="shared" si="205"/>
        <v>#DIV/0!</v>
      </c>
      <c r="P616" s="100"/>
    </row>
    <row r="617" spans="1:16" ht="24">
      <c r="A617" s="84" t="s">
        <v>23</v>
      </c>
      <c r="B617" s="85">
        <f>SUM(B603:B616)</f>
        <v>16</v>
      </c>
      <c r="C617" s="85">
        <f>SUM(C603:C616)</f>
        <v>175</v>
      </c>
      <c r="D617" s="119">
        <f>SUM(D603:D616)</f>
        <v>0</v>
      </c>
      <c r="E617" s="85"/>
      <c r="F617" s="86">
        <f t="shared" si="201"/>
        <v>175</v>
      </c>
      <c r="G617" s="85"/>
      <c r="H617" s="85"/>
      <c r="I617" s="85"/>
      <c r="J617" s="42">
        <f t="shared" si="198"/>
        <v>0</v>
      </c>
      <c r="K617" s="86">
        <f t="shared" si="204"/>
        <v>175</v>
      </c>
      <c r="L617" s="85"/>
      <c r="M617" s="85"/>
      <c r="N617" s="85"/>
      <c r="O617" s="89" t="e">
        <f t="shared" si="205"/>
        <v>#DIV/0!</v>
      </c>
      <c r="P617" s="85"/>
    </row>
    <row r="618" spans="1:16" ht="17.2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</row>
    <row r="619" spans="1:16" ht="17.2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</row>
    <row r="620" spans="1:16" ht="24">
      <c r="A620" s="208" t="s">
        <v>131</v>
      </c>
      <c r="B620" s="209" t="s">
        <v>20</v>
      </c>
      <c r="C620" s="210" t="s">
        <v>40</v>
      </c>
      <c r="D620" s="211"/>
      <c r="E620" s="211"/>
      <c r="F620" s="212"/>
      <c r="G620" s="210" t="s">
        <v>41</v>
      </c>
      <c r="H620" s="211"/>
      <c r="I620" s="211"/>
      <c r="J620" s="212"/>
      <c r="K620" s="213" t="s">
        <v>42</v>
      </c>
      <c r="L620" s="213" t="s">
        <v>43</v>
      </c>
      <c r="M620" s="213" t="s">
        <v>44</v>
      </c>
      <c r="N620" s="213" t="s">
        <v>45</v>
      </c>
      <c r="O620" s="213" t="s">
        <v>46</v>
      </c>
      <c r="P620" s="205" t="s">
        <v>21</v>
      </c>
    </row>
    <row r="621" spans="1:16">
      <c r="A621" s="208"/>
      <c r="B621" s="209"/>
      <c r="C621" s="205" t="s">
        <v>47</v>
      </c>
      <c r="D621" s="205" t="s">
        <v>48</v>
      </c>
      <c r="E621" s="205" t="s">
        <v>49</v>
      </c>
      <c r="F621" s="205" t="s">
        <v>50</v>
      </c>
      <c r="G621" s="205" t="s">
        <v>51</v>
      </c>
      <c r="H621" s="205" t="s">
        <v>52</v>
      </c>
      <c r="I621" s="205" t="s">
        <v>49</v>
      </c>
      <c r="J621" s="205" t="s">
        <v>53</v>
      </c>
      <c r="K621" s="214"/>
      <c r="L621" s="214"/>
      <c r="M621" s="214"/>
      <c r="N621" s="214"/>
      <c r="O621" s="214"/>
      <c r="P621" s="206"/>
    </row>
    <row r="622" spans="1:16">
      <c r="A622" s="208"/>
      <c r="B622" s="209"/>
      <c r="C622" s="206"/>
      <c r="D622" s="206"/>
      <c r="E622" s="206"/>
      <c r="F622" s="206"/>
      <c r="G622" s="206"/>
      <c r="H622" s="206"/>
      <c r="I622" s="206"/>
      <c r="J622" s="206"/>
      <c r="K622" s="214"/>
      <c r="L622" s="214"/>
      <c r="M622" s="214"/>
      <c r="N622" s="214"/>
      <c r="O622" s="214"/>
      <c r="P622" s="206"/>
    </row>
    <row r="623" spans="1:16">
      <c r="A623" s="208"/>
      <c r="B623" s="209"/>
      <c r="C623" s="207"/>
      <c r="D623" s="207"/>
      <c r="E623" s="207"/>
      <c r="F623" s="207"/>
      <c r="G623" s="207"/>
      <c r="H623" s="207"/>
      <c r="I623" s="207"/>
      <c r="J623" s="207"/>
      <c r="K623" s="215"/>
      <c r="L623" s="215"/>
      <c r="M623" s="215"/>
      <c r="N623" s="215"/>
      <c r="O623" s="215"/>
      <c r="P623" s="207"/>
    </row>
    <row r="624" spans="1:16" ht="24">
      <c r="A624" s="42" t="s">
        <v>54</v>
      </c>
      <c r="B624" s="42">
        <v>0</v>
      </c>
      <c r="C624" s="42">
        <v>0</v>
      </c>
      <c r="D624" s="42">
        <v>0</v>
      </c>
      <c r="E624" s="42"/>
      <c r="F624" s="42">
        <f>C624+D624+E624</f>
        <v>0</v>
      </c>
      <c r="G624" s="42"/>
      <c r="H624" s="42"/>
      <c r="I624" s="42"/>
      <c r="J624" s="42">
        <f>G624-H624-I624</f>
        <v>0</v>
      </c>
      <c r="K624" s="42">
        <f>F624+J624</f>
        <v>0</v>
      </c>
      <c r="L624" s="81"/>
      <c r="M624" s="81"/>
      <c r="N624" s="81"/>
      <c r="O624" s="81" t="e">
        <f>N624/L624</f>
        <v>#DIV/0!</v>
      </c>
      <c r="P624" s="81"/>
    </row>
    <row r="625" spans="1:16" ht="24">
      <c r="A625" s="42" t="s">
        <v>55</v>
      </c>
      <c r="B625" s="42">
        <v>0</v>
      </c>
      <c r="C625" s="42">
        <v>0</v>
      </c>
      <c r="D625" s="47">
        <v>0</v>
      </c>
      <c r="E625" s="42"/>
      <c r="F625" s="42">
        <f t="shared" ref="F625:F627" si="206">C625+D625+E625</f>
        <v>0</v>
      </c>
      <c r="G625" s="42"/>
      <c r="H625" s="42"/>
      <c r="I625" s="42"/>
      <c r="J625" s="42">
        <f t="shared" ref="J625:J638" si="207">G625-H625-I625</f>
        <v>0</v>
      </c>
      <c r="K625" s="42">
        <f t="shared" ref="K625:K629" si="208">F625+J625</f>
        <v>0</v>
      </c>
      <c r="L625" s="81"/>
      <c r="M625" s="81"/>
      <c r="N625" s="81"/>
      <c r="O625" s="81" t="e">
        <f t="shared" ref="O625:O629" si="209">N625/L625</f>
        <v>#DIV/0!</v>
      </c>
      <c r="P625" s="81"/>
    </row>
    <row r="626" spans="1:16" ht="24">
      <c r="A626" s="42" t="s">
        <v>56</v>
      </c>
      <c r="B626" s="42">
        <v>0</v>
      </c>
      <c r="C626" s="42">
        <v>0</v>
      </c>
      <c r="D626" s="47">
        <v>0</v>
      </c>
      <c r="E626" s="42"/>
      <c r="F626" s="42">
        <f t="shared" si="206"/>
        <v>0</v>
      </c>
      <c r="G626" s="42"/>
      <c r="H626" s="42"/>
      <c r="I626" s="42"/>
      <c r="J626" s="42">
        <f t="shared" si="207"/>
        <v>0</v>
      </c>
      <c r="K626" s="42">
        <f t="shared" si="208"/>
        <v>0</v>
      </c>
      <c r="L626" s="81"/>
      <c r="M626" s="81"/>
      <c r="N626" s="81"/>
      <c r="O626" s="81" t="e">
        <f t="shared" si="209"/>
        <v>#DIV/0!</v>
      </c>
      <c r="P626" s="81"/>
    </row>
    <row r="627" spans="1:16" ht="24">
      <c r="A627" s="42" t="s">
        <v>57</v>
      </c>
      <c r="B627" s="42">
        <v>0</v>
      </c>
      <c r="C627" s="42">
        <v>0</v>
      </c>
      <c r="D627" s="47">
        <v>0</v>
      </c>
      <c r="E627" s="42"/>
      <c r="F627" s="42">
        <f t="shared" si="206"/>
        <v>0</v>
      </c>
      <c r="G627" s="42"/>
      <c r="H627" s="42"/>
      <c r="I627" s="42"/>
      <c r="J627" s="42">
        <f t="shared" si="207"/>
        <v>0</v>
      </c>
      <c r="K627" s="42">
        <f t="shared" si="208"/>
        <v>0</v>
      </c>
      <c r="L627" s="81"/>
      <c r="M627" s="81"/>
      <c r="N627" s="81"/>
      <c r="O627" s="81" t="e">
        <f t="shared" si="209"/>
        <v>#DIV/0!</v>
      </c>
      <c r="P627" s="81"/>
    </row>
    <row r="628" spans="1:16" ht="24">
      <c r="A628" s="42" t="s">
        <v>58</v>
      </c>
      <c r="B628" s="42">
        <v>0</v>
      </c>
      <c r="C628" s="42">
        <v>0</v>
      </c>
      <c r="D628" s="47">
        <v>0</v>
      </c>
      <c r="E628" s="42"/>
      <c r="F628" s="42">
        <v>0</v>
      </c>
      <c r="G628" s="42"/>
      <c r="H628" s="42"/>
      <c r="I628" s="42"/>
      <c r="J628" s="42">
        <f t="shared" si="207"/>
        <v>0</v>
      </c>
      <c r="K628" s="42">
        <f t="shared" si="208"/>
        <v>0</v>
      </c>
      <c r="L628" s="81"/>
      <c r="M628" s="81"/>
      <c r="N628" s="81"/>
      <c r="O628" s="81" t="e">
        <f t="shared" si="209"/>
        <v>#DIV/0!</v>
      </c>
      <c r="P628" s="81"/>
    </row>
    <row r="629" spans="1:16" ht="24">
      <c r="A629" s="42" t="s">
        <v>59</v>
      </c>
      <c r="B629" s="42">
        <v>0</v>
      </c>
      <c r="C629" s="42">
        <v>0</v>
      </c>
      <c r="D629" s="47">
        <v>0</v>
      </c>
      <c r="E629" s="42"/>
      <c r="F629" s="42">
        <f t="shared" ref="F629:F638" si="210">C629+D629+E629</f>
        <v>0</v>
      </c>
      <c r="G629" s="42"/>
      <c r="H629" s="42"/>
      <c r="I629" s="42"/>
      <c r="J629" s="42">
        <f t="shared" si="207"/>
        <v>0</v>
      </c>
      <c r="K629" s="42">
        <f t="shared" si="208"/>
        <v>0</v>
      </c>
      <c r="L629" s="81"/>
      <c r="M629" s="81"/>
      <c r="N629" s="81"/>
      <c r="O629" s="81" t="e">
        <f t="shared" si="209"/>
        <v>#DIV/0!</v>
      </c>
      <c r="P629" s="81"/>
    </row>
    <row r="630" spans="1:16" ht="24">
      <c r="A630" s="42" t="s">
        <v>60</v>
      </c>
      <c r="B630" s="42">
        <v>0</v>
      </c>
      <c r="C630" s="42">
        <v>0</v>
      </c>
      <c r="D630" s="47">
        <v>0</v>
      </c>
      <c r="E630" s="42"/>
      <c r="F630" s="42">
        <f t="shared" si="210"/>
        <v>0</v>
      </c>
      <c r="G630" s="42"/>
      <c r="H630" s="42"/>
      <c r="I630" s="42"/>
      <c r="J630" s="42">
        <f t="shared" si="207"/>
        <v>0</v>
      </c>
      <c r="K630" s="42">
        <f>F630+J630</f>
        <v>0</v>
      </c>
      <c r="L630" s="81"/>
      <c r="M630" s="81"/>
      <c r="N630" s="81"/>
      <c r="O630" s="81"/>
      <c r="P630" s="81"/>
    </row>
    <row r="631" spans="1:16" ht="24">
      <c r="A631" s="42" t="s">
        <v>61</v>
      </c>
      <c r="B631" s="42">
        <v>0</v>
      </c>
      <c r="C631" s="42">
        <v>0</v>
      </c>
      <c r="D631" s="47">
        <v>0</v>
      </c>
      <c r="E631" s="42"/>
      <c r="F631" s="42">
        <f t="shared" si="210"/>
        <v>0</v>
      </c>
      <c r="G631" s="42"/>
      <c r="H631" s="42"/>
      <c r="I631" s="42"/>
      <c r="J631" s="42">
        <f t="shared" si="207"/>
        <v>0</v>
      </c>
      <c r="K631" s="42">
        <f t="shared" ref="K631:K634" si="211">F631+J631</f>
        <v>0</v>
      </c>
      <c r="L631" s="81"/>
      <c r="M631" s="81"/>
      <c r="N631" s="81"/>
      <c r="O631" s="81" t="e">
        <f t="shared" ref="O631:O634" si="212">N631/L631</f>
        <v>#DIV/0!</v>
      </c>
      <c r="P631" s="81"/>
    </row>
    <row r="632" spans="1:16" ht="24">
      <c r="A632" s="42" t="s">
        <v>62</v>
      </c>
      <c r="B632" s="42">
        <v>0</v>
      </c>
      <c r="C632" s="42">
        <v>0</v>
      </c>
      <c r="D632" s="47">
        <v>0</v>
      </c>
      <c r="E632" s="42"/>
      <c r="F632" s="42">
        <f t="shared" si="210"/>
        <v>0</v>
      </c>
      <c r="G632" s="42"/>
      <c r="H632" s="42"/>
      <c r="I632" s="42"/>
      <c r="J632" s="42">
        <f t="shared" si="207"/>
        <v>0</v>
      </c>
      <c r="K632" s="42">
        <f t="shared" si="211"/>
        <v>0</v>
      </c>
      <c r="L632" s="81"/>
      <c r="M632" s="81"/>
      <c r="N632" s="81"/>
      <c r="O632" s="81" t="e">
        <f t="shared" si="212"/>
        <v>#DIV/0!</v>
      </c>
      <c r="P632" s="81"/>
    </row>
    <row r="633" spans="1:16" ht="24">
      <c r="A633" s="42" t="s">
        <v>63</v>
      </c>
      <c r="B633" s="42">
        <v>1</v>
      </c>
      <c r="C633" s="42">
        <v>1</v>
      </c>
      <c r="D633" s="47">
        <v>0</v>
      </c>
      <c r="E633" s="42"/>
      <c r="F633" s="42">
        <f t="shared" si="210"/>
        <v>1</v>
      </c>
      <c r="G633" s="42"/>
      <c r="H633" s="42"/>
      <c r="I633" s="42"/>
      <c r="J633" s="42">
        <f t="shared" si="207"/>
        <v>0</v>
      </c>
      <c r="K633" s="42">
        <f t="shared" si="211"/>
        <v>1</v>
      </c>
      <c r="L633" s="81"/>
      <c r="M633" s="81"/>
      <c r="N633" s="81"/>
      <c r="O633" s="81" t="e">
        <f t="shared" si="212"/>
        <v>#DIV/0!</v>
      </c>
      <c r="P633" s="81"/>
    </row>
    <row r="634" spans="1:16" ht="24">
      <c r="A634" s="42" t="s">
        <v>64</v>
      </c>
      <c r="B634" s="42">
        <v>1</v>
      </c>
      <c r="C634" s="42">
        <v>2</v>
      </c>
      <c r="D634" s="47">
        <v>0</v>
      </c>
      <c r="E634" s="42"/>
      <c r="F634" s="42">
        <f t="shared" si="210"/>
        <v>2</v>
      </c>
      <c r="G634" s="42"/>
      <c r="H634" s="42"/>
      <c r="I634" s="42"/>
      <c r="J634" s="42">
        <f t="shared" si="207"/>
        <v>0</v>
      </c>
      <c r="K634" s="42">
        <f t="shared" si="211"/>
        <v>2</v>
      </c>
      <c r="L634" s="81"/>
      <c r="M634" s="81"/>
      <c r="N634" s="81"/>
      <c r="O634" s="81" t="e">
        <f t="shared" si="212"/>
        <v>#DIV/0!</v>
      </c>
      <c r="P634" s="81"/>
    </row>
    <row r="635" spans="1:16" ht="24">
      <c r="A635" s="42" t="s">
        <v>65</v>
      </c>
      <c r="B635" s="42">
        <v>0</v>
      </c>
      <c r="C635" s="42">
        <v>0</v>
      </c>
      <c r="D635" s="47">
        <v>0</v>
      </c>
      <c r="E635" s="42"/>
      <c r="F635" s="42">
        <f t="shared" si="210"/>
        <v>0</v>
      </c>
      <c r="G635" s="42"/>
      <c r="H635" s="42"/>
      <c r="I635" s="42"/>
      <c r="J635" s="42">
        <f t="shared" si="207"/>
        <v>0</v>
      </c>
      <c r="K635" s="42">
        <f>F635+J635</f>
        <v>0</v>
      </c>
      <c r="L635" s="81"/>
      <c r="M635" s="81"/>
      <c r="N635" s="81"/>
      <c r="O635" s="81"/>
      <c r="P635" s="81"/>
    </row>
    <row r="636" spans="1:16" ht="24">
      <c r="A636" s="42" t="s">
        <v>66</v>
      </c>
      <c r="B636" s="42">
        <v>0</v>
      </c>
      <c r="C636" s="42">
        <v>0</v>
      </c>
      <c r="D636" s="47">
        <v>0</v>
      </c>
      <c r="E636" s="42"/>
      <c r="F636" s="42">
        <f t="shared" si="210"/>
        <v>0</v>
      </c>
      <c r="G636" s="42"/>
      <c r="H636" s="42"/>
      <c r="I636" s="42"/>
      <c r="J636" s="42">
        <f t="shared" si="207"/>
        <v>0</v>
      </c>
      <c r="K636" s="42">
        <f t="shared" ref="K636:K638" si="213">F636+J636</f>
        <v>0</v>
      </c>
      <c r="L636" s="81"/>
      <c r="M636" s="81"/>
      <c r="N636" s="81"/>
      <c r="O636" s="81" t="e">
        <f t="shared" ref="O636:O638" si="214">N636/L636</f>
        <v>#DIV/0!</v>
      </c>
      <c r="P636" s="81"/>
    </row>
    <row r="637" spans="1:16" ht="24">
      <c r="A637" s="42" t="s">
        <v>67</v>
      </c>
      <c r="B637" s="83">
        <v>0</v>
      </c>
      <c r="C637" s="83">
        <v>0</v>
      </c>
      <c r="D637" s="119">
        <v>0</v>
      </c>
      <c r="E637" s="83"/>
      <c r="F637" s="42">
        <f t="shared" si="210"/>
        <v>0</v>
      </c>
      <c r="G637" s="83"/>
      <c r="H637" s="83"/>
      <c r="I637" s="83"/>
      <c r="J637" s="42">
        <f t="shared" si="207"/>
        <v>0</v>
      </c>
      <c r="K637" s="42">
        <f t="shared" si="213"/>
        <v>0</v>
      </c>
      <c r="L637" s="100"/>
      <c r="M637" s="100"/>
      <c r="N637" s="100"/>
      <c r="O637" s="81" t="e">
        <f t="shared" si="214"/>
        <v>#DIV/0!</v>
      </c>
      <c r="P637" s="100"/>
    </row>
    <row r="638" spans="1:16" ht="24">
      <c r="A638" s="84" t="s">
        <v>23</v>
      </c>
      <c r="B638" s="85">
        <f>SUM(B624:B637)</f>
        <v>2</v>
      </c>
      <c r="C638" s="85">
        <f>SUM(C624:C637)</f>
        <v>3</v>
      </c>
      <c r="D638" s="119">
        <f>SUM(D624:D637)</f>
        <v>0</v>
      </c>
      <c r="E638" s="85"/>
      <c r="F638" s="86">
        <f t="shared" si="210"/>
        <v>3</v>
      </c>
      <c r="G638" s="85"/>
      <c r="H638" s="85"/>
      <c r="I638" s="85"/>
      <c r="J638" s="42">
        <f t="shared" si="207"/>
        <v>0</v>
      </c>
      <c r="K638" s="86">
        <f t="shared" si="213"/>
        <v>3</v>
      </c>
      <c r="L638" s="85"/>
      <c r="M638" s="85"/>
      <c r="N638" s="85"/>
      <c r="O638" s="89" t="e">
        <f t="shared" si="214"/>
        <v>#DIV/0!</v>
      </c>
      <c r="P638" s="85"/>
    </row>
    <row r="639" spans="1:16" ht="17.2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</row>
    <row r="640" spans="1:16" ht="17.2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</row>
    <row r="641" spans="1:16" ht="24">
      <c r="A641" s="208" t="s">
        <v>134</v>
      </c>
      <c r="B641" s="209" t="s">
        <v>20</v>
      </c>
      <c r="C641" s="210" t="s">
        <v>40</v>
      </c>
      <c r="D641" s="211"/>
      <c r="E641" s="211"/>
      <c r="F641" s="212"/>
      <c r="G641" s="210" t="s">
        <v>41</v>
      </c>
      <c r="H641" s="211"/>
      <c r="I641" s="211"/>
      <c r="J641" s="212"/>
      <c r="K641" s="213" t="s">
        <v>42</v>
      </c>
      <c r="L641" s="213" t="s">
        <v>43</v>
      </c>
      <c r="M641" s="213" t="s">
        <v>44</v>
      </c>
      <c r="N641" s="213" t="s">
        <v>45</v>
      </c>
      <c r="O641" s="213" t="s">
        <v>46</v>
      </c>
      <c r="P641" s="205" t="s">
        <v>21</v>
      </c>
    </row>
    <row r="642" spans="1:16">
      <c r="A642" s="208"/>
      <c r="B642" s="209"/>
      <c r="C642" s="205" t="s">
        <v>47</v>
      </c>
      <c r="D642" s="205" t="s">
        <v>48</v>
      </c>
      <c r="E642" s="205" t="s">
        <v>49</v>
      </c>
      <c r="F642" s="205" t="s">
        <v>50</v>
      </c>
      <c r="G642" s="205" t="s">
        <v>51</v>
      </c>
      <c r="H642" s="205" t="s">
        <v>52</v>
      </c>
      <c r="I642" s="205" t="s">
        <v>49</v>
      </c>
      <c r="J642" s="205" t="s">
        <v>53</v>
      </c>
      <c r="K642" s="214"/>
      <c r="L642" s="214"/>
      <c r="M642" s="214"/>
      <c r="N642" s="214"/>
      <c r="O642" s="214"/>
      <c r="P642" s="206"/>
    </row>
    <row r="643" spans="1:16">
      <c r="A643" s="208"/>
      <c r="B643" s="209"/>
      <c r="C643" s="206"/>
      <c r="D643" s="206"/>
      <c r="E643" s="206"/>
      <c r="F643" s="206"/>
      <c r="G643" s="206"/>
      <c r="H643" s="206"/>
      <c r="I643" s="206"/>
      <c r="J643" s="206"/>
      <c r="K643" s="214"/>
      <c r="L643" s="214"/>
      <c r="M643" s="214"/>
      <c r="N643" s="214"/>
      <c r="O643" s="214"/>
      <c r="P643" s="206"/>
    </row>
    <row r="644" spans="1:16">
      <c r="A644" s="208"/>
      <c r="B644" s="209"/>
      <c r="C644" s="207"/>
      <c r="D644" s="207"/>
      <c r="E644" s="207"/>
      <c r="F644" s="207"/>
      <c r="G644" s="207"/>
      <c r="H644" s="207"/>
      <c r="I644" s="207"/>
      <c r="J644" s="207"/>
      <c r="K644" s="215"/>
      <c r="L644" s="215"/>
      <c r="M644" s="215"/>
      <c r="N644" s="215"/>
      <c r="O644" s="215"/>
      <c r="P644" s="207"/>
    </row>
    <row r="645" spans="1:16" ht="24">
      <c r="A645" s="42" t="s">
        <v>54</v>
      </c>
      <c r="B645" s="42">
        <v>0</v>
      </c>
      <c r="C645" s="42">
        <v>0</v>
      </c>
      <c r="D645" s="42">
        <v>0</v>
      </c>
      <c r="E645" s="42"/>
      <c r="F645" s="42">
        <f>C645+D645+E645</f>
        <v>0</v>
      </c>
      <c r="G645" s="42"/>
      <c r="H645" s="42"/>
      <c r="I645" s="42"/>
      <c r="J645" s="42">
        <f>G645-H645-I645</f>
        <v>0</v>
      </c>
      <c r="K645" s="42">
        <f>F645+J645</f>
        <v>0</v>
      </c>
      <c r="L645" s="81"/>
      <c r="M645" s="81"/>
      <c r="N645" s="81"/>
      <c r="O645" s="81" t="e">
        <f>N645/L645</f>
        <v>#DIV/0!</v>
      </c>
      <c r="P645" s="81"/>
    </row>
    <row r="646" spans="1:16" ht="24">
      <c r="A646" s="42" t="s">
        <v>55</v>
      </c>
      <c r="B646" s="42">
        <v>0</v>
      </c>
      <c r="C646" s="42">
        <v>0</v>
      </c>
      <c r="D646" s="47">
        <v>0</v>
      </c>
      <c r="E646" s="42"/>
      <c r="F646" s="42">
        <f t="shared" ref="F646:F648" si="215">C646+D646+E646</f>
        <v>0</v>
      </c>
      <c r="G646" s="42"/>
      <c r="H646" s="42"/>
      <c r="I646" s="42"/>
      <c r="J646" s="42">
        <f t="shared" ref="J646:J659" si="216">G646-H646-I646</f>
        <v>0</v>
      </c>
      <c r="K646" s="42">
        <f t="shared" ref="K646:K650" si="217">F646+J646</f>
        <v>0</v>
      </c>
      <c r="L646" s="81"/>
      <c r="M646" s="81"/>
      <c r="N646" s="81"/>
      <c r="O646" s="81" t="e">
        <f t="shared" ref="O646:O650" si="218">N646/L646</f>
        <v>#DIV/0!</v>
      </c>
      <c r="P646" s="81"/>
    </row>
    <row r="647" spans="1:16" ht="24">
      <c r="A647" s="42" t="s">
        <v>56</v>
      </c>
      <c r="B647" s="42">
        <v>0</v>
      </c>
      <c r="C647" s="42">
        <v>0</v>
      </c>
      <c r="D647" s="47">
        <v>0</v>
      </c>
      <c r="E647" s="42"/>
      <c r="F647" s="42">
        <f t="shared" si="215"/>
        <v>0</v>
      </c>
      <c r="G647" s="42"/>
      <c r="H647" s="42"/>
      <c r="I647" s="42"/>
      <c r="J647" s="42">
        <f t="shared" si="216"/>
        <v>0</v>
      </c>
      <c r="K647" s="42">
        <f t="shared" si="217"/>
        <v>0</v>
      </c>
      <c r="L647" s="81"/>
      <c r="M647" s="81"/>
      <c r="N647" s="81"/>
      <c r="O647" s="81" t="e">
        <f t="shared" si="218"/>
        <v>#DIV/0!</v>
      </c>
      <c r="P647" s="81"/>
    </row>
    <row r="648" spans="1:16" ht="24">
      <c r="A648" s="42" t="s">
        <v>57</v>
      </c>
      <c r="B648" s="42">
        <v>0</v>
      </c>
      <c r="C648" s="42">
        <v>0</v>
      </c>
      <c r="D648" s="47">
        <v>0</v>
      </c>
      <c r="E648" s="42"/>
      <c r="F648" s="42">
        <f t="shared" si="215"/>
        <v>0</v>
      </c>
      <c r="G648" s="42"/>
      <c r="H648" s="42"/>
      <c r="I648" s="42"/>
      <c r="J648" s="42">
        <f t="shared" si="216"/>
        <v>0</v>
      </c>
      <c r="K648" s="42">
        <f t="shared" si="217"/>
        <v>0</v>
      </c>
      <c r="L648" s="81"/>
      <c r="M648" s="81"/>
      <c r="N648" s="81"/>
      <c r="O648" s="81" t="e">
        <f t="shared" si="218"/>
        <v>#DIV/0!</v>
      </c>
      <c r="P648" s="81"/>
    </row>
    <row r="649" spans="1:16" ht="24">
      <c r="A649" s="42" t="s">
        <v>58</v>
      </c>
      <c r="B649" s="42">
        <v>1</v>
      </c>
      <c r="C649" s="42">
        <v>5</v>
      </c>
      <c r="D649" s="47">
        <v>0</v>
      </c>
      <c r="E649" s="42"/>
      <c r="F649" s="42">
        <v>0</v>
      </c>
      <c r="G649" s="42"/>
      <c r="H649" s="42"/>
      <c r="I649" s="42"/>
      <c r="J649" s="42">
        <f t="shared" si="216"/>
        <v>0</v>
      </c>
      <c r="K649" s="42">
        <f t="shared" si="217"/>
        <v>0</v>
      </c>
      <c r="L649" s="81"/>
      <c r="M649" s="81"/>
      <c r="N649" s="81"/>
      <c r="O649" s="81" t="e">
        <f t="shared" si="218"/>
        <v>#DIV/0!</v>
      </c>
      <c r="P649" s="81"/>
    </row>
    <row r="650" spans="1:16" ht="24">
      <c r="A650" s="42" t="s">
        <v>59</v>
      </c>
      <c r="B650" s="42">
        <v>0</v>
      </c>
      <c r="C650" s="42">
        <v>0</v>
      </c>
      <c r="D650" s="47">
        <v>0</v>
      </c>
      <c r="E650" s="42"/>
      <c r="F650" s="42">
        <f t="shared" ref="F650:F659" si="219">C650+D650+E650</f>
        <v>0</v>
      </c>
      <c r="G650" s="42"/>
      <c r="H650" s="42"/>
      <c r="I650" s="42"/>
      <c r="J650" s="42">
        <f t="shared" si="216"/>
        <v>0</v>
      </c>
      <c r="K650" s="42">
        <f t="shared" si="217"/>
        <v>0</v>
      </c>
      <c r="L650" s="81"/>
      <c r="M650" s="81"/>
      <c r="N650" s="81"/>
      <c r="O650" s="81" t="e">
        <f t="shared" si="218"/>
        <v>#DIV/0!</v>
      </c>
      <c r="P650" s="81"/>
    </row>
    <row r="651" spans="1:16" ht="24">
      <c r="A651" s="42" t="s">
        <v>60</v>
      </c>
      <c r="B651" s="42">
        <v>0</v>
      </c>
      <c r="C651" s="42">
        <v>0</v>
      </c>
      <c r="D651" s="47">
        <v>0</v>
      </c>
      <c r="E651" s="42"/>
      <c r="F651" s="42">
        <f t="shared" si="219"/>
        <v>0</v>
      </c>
      <c r="G651" s="42"/>
      <c r="H651" s="42"/>
      <c r="I651" s="42"/>
      <c r="J651" s="42">
        <f t="shared" si="216"/>
        <v>0</v>
      </c>
      <c r="K651" s="42">
        <f>F651+J651</f>
        <v>0</v>
      </c>
      <c r="L651" s="81"/>
      <c r="M651" s="81"/>
      <c r="N651" s="81"/>
      <c r="O651" s="81"/>
      <c r="P651" s="81"/>
    </row>
    <row r="652" spans="1:16" ht="24">
      <c r="A652" s="42" t="s">
        <v>61</v>
      </c>
      <c r="B652" s="42">
        <v>0</v>
      </c>
      <c r="C652" s="42">
        <v>0</v>
      </c>
      <c r="D652" s="47">
        <v>0</v>
      </c>
      <c r="E652" s="42"/>
      <c r="F652" s="42">
        <f t="shared" si="219"/>
        <v>0</v>
      </c>
      <c r="G652" s="42"/>
      <c r="H652" s="42"/>
      <c r="I652" s="42"/>
      <c r="J652" s="42">
        <f t="shared" si="216"/>
        <v>0</v>
      </c>
      <c r="K652" s="42">
        <f t="shared" ref="K652:K655" si="220">F652+J652</f>
        <v>0</v>
      </c>
      <c r="L652" s="81"/>
      <c r="M652" s="81"/>
      <c r="N652" s="81"/>
      <c r="O652" s="81" t="e">
        <f t="shared" ref="O652:O655" si="221">N652/L652</f>
        <v>#DIV/0!</v>
      </c>
      <c r="P652" s="81"/>
    </row>
    <row r="653" spans="1:16" ht="24">
      <c r="A653" s="42" t="s">
        <v>62</v>
      </c>
      <c r="B653" s="42">
        <v>0</v>
      </c>
      <c r="C653" s="42">
        <v>0</v>
      </c>
      <c r="D653" s="47">
        <v>0</v>
      </c>
      <c r="E653" s="42"/>
      <c r="F653" s="42">
        <f t="shared" si="219"/>
        <v>0</v>
      </c>
      <c r="G653" s="42"/>
      <c r="H653" s="42"/>
      <c r="I653" s="42"/>
      <c r="J653" s="42">
        <f t="shared" si="216"/>
        <v>0</v>
      </c>
      <c r="K653" s="42">
        <f t="shared" si="220"/>
        <v>0</v>
      </c>
      <c r="L653" s="81"/>
      <c r="M653" s="81"/>
      <c r="N653" s="81"/>
      <c r="O653" s="81" t="e">
        <f t="shared" si="221"/>
        <v>#DIV/0!</v>
      </c>
      <c r="P653" s="81"/>
    </row>
    <row r="654" spans="1:16" ht="24">
      <c r="A654" s="42" t="s">
        <v>63</v>
      </c>
      <c r="B654" s="42">
        <v>2</v>
      </c>
      <c r="C654" s="42">
        <v>20</v>
      </c>
      <c r="D654" s="47">
        <v>0</v>
      </c>
      <c r="E654" s="42"/>
      <c r="F654" s="42">
        <f t="shared" si="219"/>
        <v>20</v>
      </c>
      <c r="G654" s="42"/>
      <c r="H654" s="42"/>
      <c r="I654" s="42"/>
      <c r="J654" s="42">
        <f t="shared" si="216"/>
        <v>0</v>
      </c>
      <c r="K654" s="42">
        <f t="shared" si="220"/>
        <v>20</v>
      </c>
      <c r="L654" s="81"/>
      <c r="M654" s="81"/>
      <c r="N654" s="81"/>
      <c r="O654" s="81" t="e">
        <f t="shared" si="221"/>
        <v>#DIV/0!</v>
      </c>
      <c r="P654" s="81"/>
    </row>
    <row r="655" spans="1:16" ht="24">
      <c r="A655" s="42" t="s">
        <v>64</v>
      </c>
      <c r="B655" s="42">
        <v>0</v>
      </c>
      <c r="C655" s="42">
        <v>0</v>
      </c>
      <c r="D655" s="47">
        <v>0</v>
      </c>
      <c r="E655" s="42"/>
      <c r="F655" s="42">
        <f t="shared" si="219"/>
        <v>0</v>
      </c>
      <c r="G655" s="42"/>
      <c r="H655" s="42"/>
      <c r="I655" s="42"/>
      <c r="J655" s="42">
        <f t="shared" si="216"/>
        <v>0</v>
      </c>
      <c r="K655" s="42">
        <f t="shared" si="220"/>
        <v>0</v>
      </c>
      <c r="L655" s="81"/>
      <c r="M655" s="81"/>
      <c r="N655" s="81"/>
      <c r="O655" s="81" t="e">
        <f t="shared" si="221"/>
        <v>#DIV/0!</v>
      </c>
      <c r="P655" s="81"/>
    </row>
    <row r="656" spans="1:16" ht="24">
      <c r="A656" s="42" t="s">
        <v>65</v>
      </c>
      <c r="B656" s="42">
        <v>0</v>
      </c>
      <c r="C656" s="42">
        <v>0</v>
      </c>
      <c r="D656" s="47">
        <v>0</v>
      </c>
      <c r="E656" s="42"/>
      <c r="F656" s="42">
        <f t="shared" si="219"/>
        <v>0</v>
      </c>
      <c r="G656" s="42"/>
      <c r="H656" s="42"/>
      <c r="I656" s="42"/>
      <c r="J656" s="42">
        <f t="shared" si="216"/>
        <v>0</v>
      </c>
      <c r="K656" s="42">
        <f>F656+J656</f>
        <v>0</v>
      </c>
      <c r="L656" s="81"/>
      <c r="M656" s="81"/>
      <c r="N656" s="81"/>
      <c r="O656" s="81"/>
      <c r="P656" s="81"/>
    </row>
    <row r="657" spans="1:16" ht="24">
      <c r="A657" s="42" t="s">
        <v>66</v>
      </c>
      <c r="B657" s="42">
        <v>0</v>
      </c>
      <c r="C657" s="42">
        <v>0</v>
      </c>
      <c r="D657" s="47">
        <v>0</v>
      </c>
      <c r="E657" s="42"/>
      <c r="F657" s="42">
        <f t="shared" si="219"/>
        <v>0</v>
      </c>
      <c r="G657" s="42"/>
      <c r="H657" s="42"/>
      <c r="I657" s="42"/>
      <c r="J657" s="42">
        <f t="shared" si="216"/>
        <v>0</v>
      </c>
      <c r="K657" s="42">
        <f t="shared" ref="K657:K659" si="222">F657+J657</f>
        <v>0</v>
      </c>
      <c r="L657" s="81"/>
      <c r="M657" s="81"/>
      <c r="N657" s="81"/>
      <c r="O657" s="81" t="e">
        <f t="shared" ref="O657:O659" si="223">N657/L657</f>
        <v>#DIV/0!</v>
      </c>
      <c r="P657" s="81"/>
    </row>
    <row r="658" spans="1:16" ht="24">
      <c r="A658" s="42" t="s">
        <v>67</v>
      </c>
      <c r="B658" s="83">
        <v>0</v>
      </c>
      <c r="C658" s="83">
        <v>0</v>
      </c>
      <c r="D658" s="119">
        <v>0</v>
      </c>
      <c r="E658" s="83"/>
      <c r="F658" s="42">
        <f t="shared" si="219"/>
        <v>0</v>
      </c>
      <c r="G658" s="83"/>
      <c r="H658" s="83"/>
      <c r="I658" s="83"/>
      <c r="J658" s="42">
        <f t="shared" si="216"/>
        <v>0</v>
      </c>
      <c r="K658" s="42">
        <f t="shared" si="222"/>
        <v>0</v>
      </c>
      <c r="L658" s="100"/>
      <c r="M658" s="100"/>
      <c r="N658" s="100"/>
      <c r="O658" s="81" t="e">
        <f t="shared" si="223"/>
        <v>#DIV/0!</v>
      </c>
      <c r="P658" s="100"/>
    </row>
    <row r="659" spans="1:16" ht="24">
      <c r="A659" s="84" t="s">
        <v>23</v>
      </c>
      <c r="B659" s="85">
        <f>SUM(B645:B658)</f>
        <v>3</v>
      </c>
      <c r="C659" s="85">
        <f>SUM(C645:C658)</f>
        <v>25</v>
      </c>
      <c r="D659" s="119">
        <f>SUM(D645:D658)</f>
        <v>0</v>
      </c>
      <c r="E659" s="85"/>
      <c r="F659" s="86">
        <f t="shared" si="219"/>
        <v>25</v>
      </c>
      <c r="G659" s="85"/>
      <c r="H659" s="85"/>
      <c r="I659" s="85"/>
      <c r="J659" s="42">
        <f t="shared" si="216"/>
        <v>0</v>
      </c>
      <c r="K659" s="86">
        <f t="shared" si="222"/>
        <v>25</v>
      </c>
      <c r="L659" s="85"/>
      <c r="M659" s="85"/>
      <c r="N659" s="85"/>
      <c r="O659" s="89" t="e">
        <f t="shared" si="223"/>
        <v>#DIV/0!</v>
      </c>
      <c r="P659" s="85"/>
    </row>
    <row r="660" spans="1:16" ht="17.2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</row>
    <row r="661" spans="1:16" ht="17.2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</row>
  </sheetData>
  <mergeCells count="579">
    <mergeCell ref="P641:P644"/>
    <mergeCell ref="C642:C644"/>
    <mergeCell ref="D642:D644"/>
    <mergeCell ref="E642:E644"/>
    <mergeCell ref="F642:F644"/>
    <mergeCell ref="G642:G644"/>
    <mergeCell ref="H642:H644"/>
    <mergeCell ref="I642:I644"/>
    <mergeCell ref="J642:J644"/>
    <mergeCell ref="A641:A644"/>
    <mergeCell ref="B641:B644"/>
    <mergeCell ref="C641:F641"/>
    <mergeCell ref="G641:J641"/>
    <mergeCell ref="K641:K644"/>
    <mergeCell ref="L641:L644"/>
    <mergeCell ref="M641:M644"/>
    <mergeCell ref="N641:N644"/>
    <mergeCell ref="O641:O644"/>
    <mergeCell ref="P620:P623"/>
    <mergeCell ref="C621:C623"/>
    <mergeCell ref="D621:D623"/>
    <mergeCell ref="E621:E623"/>
    <mergeCell ref="F621:F623"/>
    <mergeCell ref="G621:G623"/>
    <mergeCell ref="H621:H623"/>
    <mergeCell ref="I621:I623"/>
    <mergeCell ref="J621:J623"/>
    <mergeCell ref="A620:A623"/>
    <mergeCell ref="B620:B623"/>
    <mergeCell ref="C620:F620"/>
    <mergeCell ref="G620:J620"/>
    <mergeCell ref="K620:K623"/>
    <mergeCell ref="L620:L623"/>
    <mergeCell ref="M620:M623"/>
    <mergeCell ref="N620:N623"/>
    <mergeCell ref="O620:O623"/>
    <mergeCell ref="P599:P602"/>
    <mergeCell ref="C600:C602"/>
    <mergeCell ref="D600:D602"/>
    <mergeCell ref="E600:E602"/>
    <mergeCell ref="F600:F602"/>
    <mergeCell ref="G600:G602"/>
    <mergeCell ref="H600:H602"/>
    <mergeCell ref="I600:I602"/>
    <mergeCell ref="J600:J602"/>
    <mergeCell ref="A599:A602"/>
    <mergeCell ref="B599:B602"/>
    <mergeCell ref="C599:F599"/>
    <mergeCell ref="G599:J599"/>
    <mergeCell ref="K599:K602"/>
    <mergeCell ref="L599:L602"/>
    <mergeCell ref="M599:M602"/>
    <mergeCell ref="N599:N602"/>
    <mergeCell ref="O599:O602"/>
    <mergeCell ref="P578:P581"/>
    <mergeCell ref="C579:C581"/>
    <mergeCell ref="D579:D581"/>
    <mergeCell ref="E579:E581"/>
    <mergeCell ref="F579:F581"/>
    <mergeCell ref="G579:G581"/>
    <mergeCell ref="H579:H581"/>
    <mergeCell ref="I579:I581"/>
    <mergeCell ref="J579:J581"/>
    <mergeCell ref="A578:A581"/>
    <mergeCell ref="B578:B581"/>
    <mergeCell ref="C578:F578"/>
    <mergeCell ref="G578:J578"/>
    <mergeCell ref="K578:K581"/>
    <mergeCell ref="L578:L581"/>
    <mergeCell ref="M578:M581"/>
    <mergeCell ref="N578:N581"/>
    <mergeCell ref="O578:O581"/>
    <mergeCell ref="P557:P560"/>
    <mergeCell ref="C558:C560"/>
    <mergeCell ref="D558:D560"/>
    <mergeCell ref="E558:E560"/>
    <mergeCell ref="F558:F560"/>
    <mergeCell ref="G558:G560"/>
    <mergeCell ref="H558:H560"/>
    <mergeCell ref="I558:I560"/>
    <mergeCell ref="J558:J560"/>
    <mergeCell ref="A557:A560"/>
    <mergeCell ref="B557:B560"/>
    <mergeCell ref="C557:F557"/>
    <mergeCell ref="G557:J557"/>
    <mergeCell ref="K557:K560"/>
    <mergeCell ref="L557:L560"/>
    <mergeCell ref="M557:M560"/>
    <mergeCell ref="N557:N560"/>
    <mergeCell ref="O557:O560"/>
    <mergeCell ref="P536:P539"/>
    <mergeCell ref="C537:C539"/>
    <mergeCell ref="D537:D539"/>
    <mergeCell ref="E537:E539"/>
    <mergeCell ref="F537:F539"/>
    <mergeCell ref="G537:G539"/>
    <mergeCell ref="H537:H539"/>
    <mergeCell ref="I537:I539"/>
    <mergeCell ref="J537:J539"/>
    <mergeCell ref="A536:A539"/>
    <mergeCell ref="B536:B539"/>
    <mergeCell ref="C536:F536"/>
    <mergeCell ref="G536:J536"/>
    <mergeCell ref="K536:K539"/>
    <mergeCell ref="L536:L539"/>
    <mergeCell ref="M536:M539"/>
    <mergeCell ref="N536:N539"/>
    <mergeCell ref="O536:O539"/>
    <mergeCell ref="P515:P518"/>
    <mergeCell ref="C516:C518"/>
    <mergeCell ref="D516:D518"/>
    <mergeCell ref="E516:E518"/>
    <mergeCell ref="F516:F518"/>
    <mergeCell ref="G516:G518"/>
    <mergeCell ref="H516:H518"/>
    <mergeCell ref="I516:I518"/>
    <mergeCell ref="J516:J518"/>
    <mergeCell ref="A515:A518"/>
    <mergeCell ref="B515:B518"/>
    <mergeCell ref="C515:F515"/>
    <mergeCell ref="G515:J515"/>
    <mergeCell ref="K515:K518"/>
    <mergeCell ref="L515:L518"/>
    <mergeCell ref="M515:M518"/>
    <mergeCell ref="N515:N518"/>
    <mergeCell ref="O515:O518"/>
    <mergeCell ref="P494:P497"/>
    <mergeCell ref="C495:C497"/>
    <mergeCell ref="D495:D497"/>
    <mergeCell ref="E495:E497"/>
    <mergeCell ref="F495:F497"/>
    <mergeCell ref="G495:G497"/>
    <mergeCell ref="H495:H497"/>
    <mergeCell ref="I495:I497"/>
    <mergeCell ref="J495:J497"/>
    <mergeCell ref="A494:A497"/>
    <mergeCell ref="B494:B497"/>
    <mergeCell ref="C494:F494"/>
    <mergeCell ref="G494:J494"/>
    <mergeCell ref="K494:K497"/>
    <mergeCell ref="L494:L497"/>
    <mergeCell ref="M494:M497"/>
    <mergeCell ref="N494:N497"/>
    <mergeCell ref="O494:O497"/>
    <mergeCell ref="P473:P476"/>
    <mergeCell ref="C474:C476"/>
    <mergeCell ref="D474:D476"/>
    <mergeCell ref="E474:E476"/>
    <mergeCell ref="F474:F476"/>
    <mergeCell ref="G474:G476"/>
    <mergeCell ref="H474:H476"/>
    <mergeCell ref="I474:I476"/>
    <mergeCell ref="J474:J476"/>
    <mergeCell ref="A473:A476"/>
    <mergeCell ref="B473:B476"/>
    <mergeCell ref="C473:F473"/>
    <mergeCell ref="G473:J473"/>
    <mergeCell ref="K473:K476"/>
    <mergeCell ref="L473:L476"/>
    <mergeCell ref="M473:M476"/>
    <mergeCell ref="N473:N476"/>
    <mergeCell ref="O473:O476"/>
    <mergeCell ref="P452:P455"/>
    <mergeCell ref="C453:C455"/>
    <mergeCell ref="D453:D455"/>
    <mergeCell ref="E453:E455"/>
    <mergeCell ref="F453:F455"/>
    <mergeCell ref="G453:G455"/>
    <mergeCell ref="H453:H455"/>
    <mergeCell ref="I453:I455"/>
    <mergeCell ref="J453:J455"/>
    <mergeCell ref="A452:A455"/>
    <mergeCell ref="B452:B455"/>
    <mergeCell ref="C452:F452"/>
    <mergeCell ref="G452:J452"/>
    <mergeCell ref="K452:K455"/>
    <mergeCell ref="L452:L455"/>
    <mergeCell ref="M452:M455"/>
    <mergeCell ref="N452:N455"/>
    <mergeCell ref="O452:O455"/>
    <mergeCell ref="P431:P434"/>
    <mergeCell ref="C432:C434"/>
    <mergeCell ref="D432:D434"/>
    <mergeCell ref="E432:E434"/>
    <mergeCell ref="F432:F434"/>
    <mergeCell ref="G432:G434"/>
    <mergeCell ref="H432:H434"/>
    <mergeCell ref="I432:I434"/>
    <mergeCell ref="J432:J434"/>
    <mergeCell ref="A431:A434"/>
    <mergeCell ref="B431:B434"/>
    <mergeCell ref="C431:F431"/>
    <mergeCell ref="G431:J431"/>
    <mergeCell ref="K431:K434"/>
    <mergeCell ref="L431:L434"/>
    <mergeCell ref="M431:M434"/>
    <mergeCell ref="N431:N434"/>
    <mergeCell ref="O431:O434"/>
    <mergeCell ref="P368:P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A368:A371"/>
    <mergeCell ref="B368:B371"/>
    <mergeCell ref="C368:F368"/>
    <mergeCell ref="G368:J368"/>
    <mergeCell ref="K368:K371"/>
    <mergeCell ref="L368:L371"/>
    <mergeCell ref="M368:M371"/>
    <mergeCell ref="N368:N371"/>
    <mergeCell ref="O368:O371"/>
    <mergeCell ref="P307:P310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A307:A310"/>
    <mergeCell ref="B307:B310"/>
    <mergeCell ref="C307:F307"/>
    <mergeCell ref="G307:J307"/>
    <mergeCell ref="K307:K310"/>
    <mergeCell ref="L307:L310"/>
    <mergeCell ref="M307:M310"/>
    <mergeCell ref="N307:N310"/>
    <mergeCell ref="O307:O310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A44:A47"/>
    <mergeCell ref="B44:B47"/>
    <mergeCell ref="C44:F44"/>
    <mergeCell ref="G44:J44"/>
    <mergeCell ref="K44:K47"/>
    <mergeCell ref="L44:L47"/>
    <mergeCell ref="I45:I47"/>
    <mergeCell ref="J45:J47"/>
    <mergeCell ref="L24:L27"/>
    <mergeCell ref="M44:M47"/>
    <mergeCell ref="N44:N47"/>
    <mergeCell ref="O44:O47"/>
    <mergeCell ref="P44:P47"/>
    <mergeCell ref="C45:C47"/>
    <mergeCell ref="D45:D47"/>
    <mergeCell ref="E45:E47"/>
    <mergeCell ref="F45:F47"/>
    <mergeCell ref="G45:G47"/>
    <mergeCell ref="H45:H47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A84:A87"/>
    <mergeCell ref="B84:B87"/>
    <mergeCell ref="C84:F84"/>
    <mergeCell ref="G84:J84"/>
    <mergeCell ref="K84:K87"/>
    <mergeCell ref="L84:L87"/>
    <mergeCell ref="I85:I87"/>
    <mergeCell ref="J85:J87"/>
    <mergeCell ref="M64:M67"/>
    <mergeCell ref="A64:A67"/>
    <mergeCell ref="B64:B67"/>
    <mergeCell ref="M84:M87"/>
    <mergeCell ref="N84:N87"/>
    <mergeCell ref="O84:O87"/>
    <mergeCell ref="P84:P87"/>
    <mergeCell ref="C85:C87"/>
    <mergeCell ref="D85:D87"/>
    <mergeCell ref="E85:E87"/>
    <mergeCell ref="F85:F87"/>
    <mergeCell ref="G85:G87"/>
    <mergeCell ref="H85:H87"/>
    <mergeCell ref="N104:N107"/>
    <mergeCell ref="O104:O107"/>
    <mergeCell ref="P104:P107"/>
    <mergeCell ref="C105:C107"/>
    <mergeCell ref="D105:D107"/>
    <mergeCell ref="E105:E107"/>
    <mergeCell ref="F105:F107"/>
    <mergeCell ref="G105:G107"/>
    <mergeCell ref="H105:H107"/>
    <mergeCell ref="C104:F104"/>
    <mergeCell ref="G104:J104"/>
    <mergeCell ref="K104:K107"/>
    <mergeCell ref="L104:L107"/>
    <mergeCell ref="I105:I107"/>
    <mergeCell ref="J105:J107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4:M107"/>
    <mergeCell ref="A104:A107"/>
    <mergeCell ref="B104:B107"/>
    <mergeCell ref="M127:M13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A207:A210"/>
    <mergeCell ref="B207:B210"/>
    <mergeCell ref="C207:F207"/>
    <mergeCell ref="G207:J207"/>
    <mergeCell ref="K207:K210"/>
    <mergeCell ref="L207:L210"/>
    <mergeCell ref="I208:I210"/>
    <mergeCell ref="J208:J210"/>
    <mergeCell ref="M187:M190"/>
    <mergeCell ref="A187:A190"/>
    <mergeCell ref="B187:B190"/>
    <mergeCell ref="M207:M210"/>
    <mergeCell ref="N207:N210"/>
    <mergeCell ref="O207:O210"/>
    <mergeCell ref="P207:P210"/>
    <mergeCell ref="C208:C210"/>
    <mergeCell ref="D208:D210"/>
    <mergeCell ref="E208:E210"/>
    <mergeCell ref="F208:F210"/>
    <mergeCell ref="G208:G210"/>
    <mergeCell ref="H208:H210"/>
    <mergeCell ref="N227:N230"/>
    <mergeCell ref="O227:O230"/>
    <mergeCell ref="P227:P230"/>
    <mergeCell ref="C228:C230"/>
    <mergeCell ref="D228:D230"/>
    <mergeCell ref="E228:E230"/>
    <mergeCell ref="F228:F230"/>
    <mergeCell ref="G228:G230"/>
    <mergeCell ref="H228:H230"/>
    <mergeCell ref="C227:F227"/>
    <mergeCell ref="G227:J227"/>
    <mergeCell ref="K227:K230"/>
    <mergeCell ref="L227:L230"/>
    <mergeCell ref="I228:I230"/>
    <mergeCell ref="J228:J230"/>
    <mergeCell ref="A247:A250"/>
    <mergeCell ref="B247:B250"/>
    <mergeCell ref="C247:F247"/>
    <mergeCell ref="G247:J247"/>
    <mergeCell ref="K247:K250"/>
    <mergeCell ref="L247:L250"/>
    <mergeCell ref="I248:I250"/>
    <mergeCell ref="J248:J250"/>
    <mergeCell ref="M227:M230"/>
    <mergeCell ref="A227:A230"/>
    <mergeCell ref="B227:B230"/>
    <mergeCell ref="M247:M250"/>
    <mergeCell ref="N247:N250"/>
    <mergeCell ref="O247:O250"/>
    <mergeCell ref="P247:P250"/>
    <mergeCell ref="C248:C250"/>
    <mergeCell ref="D248:D250"/>
    <mergeCell ref="E248:E250"/>
    <mergeCell ref="F248:F250"/>
    <mergeCell ref="G248:G250"/>
    <mergeCell ref="H248:H250"/>
    <mergeCell ref="N267:N270"/>
    <mergeCell ref="O267:O270"/>
    <mergeCell ref="P267:P270"/>
    <mergeCell ref="C268:C270"/>
    <mergeCell ref="D268:D270"/>
    <mergeCell ref="E268:E270"/>
    <mergeCell ref="F268:F270"/>
    <mergeCell ref="G268:G270"/>
    <mergeCell ref="H268:H270"/>
    <mergeCell ref="C267:F267"/>
    <mergeCell ref="G267:J267"/>
    <mergeCell ref="K267:K270"/>
    <mergeCell ref="L267:L270"/>
    <mergeCell ref="I268:I270"/>
    <mergeCell ref="J268:J270"/>
    <mergeCell ref="A287:A290"/>
    <mergeCell ref="B287:B290"/>
    <mergeCell ref="C287:F287"/>
    <mergeCell ref="G287:J287"/>
    <mergeCell ref="K287:K290"/>
    <mergeCell ref="L287:L290"/>
    <mergeCell ref="I288:I290"/>
    <mergeCell ref="J288:J290"/>
    <mergeCell ref="M267:M270"/>
    <mergeCell ref="A267:A270"/>
    <mergeCell ref="B267:B270"/>
    <mergeCell ref="M287:M290"/>
    <mergeCell ref="N287:N290"/>
    <mergeCell ref="O287:O290"/>
    <mergeCell ref="P287:P290"/>
    <mergeCell ref="C288:C290"/>
    <mergeCell ref="D288:D290"/>
    <mergeCell ref="E288:E290"/>
    <mergeCell ref="F288:F290"/>
    <mergeCell ref="G288:G290"/>
    <mergeCell ref="H288:H290"/>
    <mergeCell ref="A327:A330"/>
    <mergeCell ref="B327:B330"/>
    <mergeCell ref="C327:F327"/>
    <mergeCell ref="G327:J327"/>
    <mergeCell ref="K327:K330"/>
    <mergeCell ref="L327:L330"/>
    <mergeCell ref="M327:M330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I328:I330"/>
    <mergeCell ref="J328:J330"/>
    <mergeCell ref="A347:A350"/>
    <mergeCell ref="B347:B350"/>
    <mergeCell ref="C347:F347"/>
    <mergeCell ref="G347:J347"/>
    <mergeCell ref="K347:K350"/>
    <mergeCell ref="L347:L350"/>
    <mergeCell ref="M347:M350"/>
    <mergeCell ref="N347:N350"/>
    <mergeCell ref="O347:O350"/>
    <mergeCell ref="P347:P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A389:A392"/>
    <mergeCell ref="B389:B392"/>
    <mergeCell ref="C389:F389"/>
    <mergeCell ref="G389:J389"/>
    <mergeCell ref="K389:K392"/>
    <mergeCell ref="L389:L392"/>
    <mergeCell ref="M389:M392"/>
    <mergeCell ref="N389:N392"/>
    <mergeCell ref="O389:O392"/>
    <mergeCell ref="P389:P392"/>
    <mergeCell ref="C390:C392"/>
    <mergeCell ref="D390:D392"/>
    <mergeCell ref="E390:E392"/>
    <mergeCell ref="F390:F392"/>
    <mergeCell ref="G390:G392"/>
    <mergeCell ref="H390:H392"/>
    <mergeCell ref="I390:I392"/>
    <mergeCell ref="J390:J392"/>
    <mergeCell ref="A410:A413"/>
    <mergeCell ref="B410:B413"/>
    <mergeCell ref="C410:F410"/>
    <mergeCell ref="G410:J410"/>
    <mergeCell ref="K410:K413"/>
    <mergeCell ref="L410:L413"/>
    <mergeCell ref="M410:M413"/>
    <mergeCell ref="N410:N413"/>
    <mergeCell ref="O410:O413"/>
    <mergeCell ref="P410:P413"/>
    <mergeCell ref="C411:C413"/>
    <mergeCell ref="D411:D413"/>
    <mergeCell ref="E411:E413"/>
    <mergeCell ref="F411:F413"/>
    <mergeCell ref="G411:G413"/>
    <mergeCell ref="H411:H413"/>
    <mergeCell ref="I411:I413"/>
    <mergeCell ref="J411:J413"/>
  </mergeCells>
  <printOptions horizontalCentered="1"/>
  <pageMargins left="0" right="0.7" top="0.75" bottom="0.75" header="0.3" footer="0.3"/>
  <pageSetup scale="9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82"/>
  <sheetViews>
    <sheetView topLeftCell="A37" workbookViewId="0">
      <selection activeCell="U50" sqref="U50"/>
    </sheetView>
  </sheetViews>
  <sheetFormatPr defaultRowHeight="15"/>
  <cols>
    <col min="1" max="1" width="10.140625" customWidth="1"/>
    <col min="6" max="6" width="12.28515625" customWidth="1"/>
    <col min="11" max="11" width="10.28515625" customWidth="1"/>
    <col min="14" max="14" width="11.7109375" customWidth="1"/>
    <col min="15" max="16" width="9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141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85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05" t="s">
        <v>42</v>
      </c>
      <c r="L4" s="205" t="s">
        <v>43</v>
      </c>
      <c r="M4" s="205" t="s">
        <v>44</v>
      </c>
      <c r="N4" s="205" t="s">
        <v>45</v>
      </c>
      <c r="O4" s="205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06"/>
      <c r="L5" s="206"/>
      <c r="M5" s="206"/>
      <c r="N5" s="206"/>
      <c r="O5" s="206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</row>
    <row r="11" spans="1:16" ht="24">
      <c r="A11" s="42" t="s">
        <v>57</v>
      </c>
      <c r="B11" s="42">
        <v>2</v>
      </c>
      <c r="C11" s="42">
        <v>5</v>
      </c>
      <c r="D11" s="42"/>
      <c r="E11" s="42"/>
      <c r="F11" s="42">
        <f>C11+D11+E11</f>
        <v>5</v>
      </c>
      <c r="G11" s="42"/>
      <c r="H11" s="42"/>
      <c r="I11" s="42"/>
      <c r="J11" s="42">
        <f>G11-H11-I11</f>
        <v>0</v>
      </c>
      <c r="K11" s="42">
        <f>F11+J11</f>
        <v>5</v>
      </c>
      <c r="L11" s="42"/>
      <c r="M11" s="42"/>
      <c r="N11" s="42"/>
      <c r="O11" s="42" t="e">
        <f>N11/L11</f>
        <v>#DIV/0!</v>
      </c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</row>
    <row r="13" spans="1:16" ht="24">
      <c r="A13" s="42" t="s">
        <v>59</v>
      </c>
      <c r="B13" s="42">
        <v>1</v>
      </c>
      <c r="C13" s="42">
        <v>5</v>
      </c>
      <c r="D13" s="42"/>
      <c r="E13" s="42"/>
      <c r="F13" s="42">
        <f t="shared" ref="F13:F20" si="0">C13+D13+E13</f>
        <v>5</v>
      </c>
      <c r="G13" s="42"/>
      <c r="H13" s="42"/>
      <c r="I13" s="42"/>
      <c r="J13" s="42">
        <f t="shared" ref="J13:J20" si="1">G13-H13-I13</f>
        <v>0</v>
      </c>
      <c r="K13" s="42">
        <f t="shared" ref="K13:K20" si="2">F13+J13</f>
        <v>5</v>
      </c>
      <c r="L13" s="42"/>
      <c r="M13" s="42"/>
      <c r="N13" s="42"/>
      <c r="O13" s="42" t="e">
        <f t="shared" ref="O13:O20" si="3">N13/L13</f>
        <v>#DIV/0!</v>
      </c>
      <c r="P13" s="42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7">
        <v>1</v>
      </c>
      <c r="C17" s="47">
        <v>1</v>
      </c>
      <c r="D17" s="47">
        <v>0</v>
      </c>
      <c r="E17" s="47"/>
      <c r="F17" s="47">
        <f t="shared" si="0"/>
        <v>1</v>
      </c>
      <c r="G17" s="42"/>
      <c r="H17" s="42"/>
      <c r="I17" s="42"/>
      <c r="J17" s="42">
        <f t="shared" si="1"/>
        <v>0</v>
      </c>
      <c r="K17" s="42">
        <f t="shared" si="2"/>
        <v>1</v>
      </c>
      <c r="L17" s="42"/>
      <c r="M17" s="42"/>
      <c r="N17" s="42"/>
      <c r="O17" s="42" t="e">
        <f t="shared" si="3"/>
        <v>#DIV/0!</v>
      </c>
      <c r="P17" s="42"/>
    </row>
    <row r="18" spans="1:16" ht="24">
      <c r="A18" s="42" t="s">
        <v>64</v>
      </c>
      <c r="B18" s="47"/>
      <c r="C18" s="47"/>
      <c r="D18" s="47"/>
      <c r="E18" s="47"/>
      <c r="F18" s="47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7">
        <v>1</v>
      </c>
      <c r="C19" s="47">
        <v>1</v>
      </c>
      <c r="D19" s="47">
        <v>0</v>
      </c>
      <c r="E19" s="47"/>
      <c r="F19" s="47">
        <f t="shared" si="0"/>
        <v>1</v>
      </c>
      <c r="G19" s="42"/>
      <c r="H19" s="42"/>
      <c r="I19" s="42"/>
      <c r="J19" s="42">
        <f t="shared" si="1"/>
        <v>0</v>
      </c>
      <c r="K19" s="42">
        <f t="shared" si="2"/>
        <v>1</v>
      </c>
      <c r="L19" s="42"/>
      <c r="M19" s="42"/>
      <c r="N19" s="42"/>
      <c r="O19" s="42" t="e">
        <f t="shared" si="3"/>
        <v>#DIV/0!</v>
      </c>
      <c r="P19" s="42"/>
    </row>
    <row r="20" spans="1:16" ht="24">
      <c r="A20" s="84" t="s">
        <v>23</v>
      </c>
      <c r="B20" s="85">
        <f>SUM(B11:B19)</f>
        <v>5</v>
      </c>
      <c r="C20" s="85">
        <f>SUM(C11:C19)</f>
        <v>12</v>
      </c>
      <c r="D20" s="85">
        <f>SUM(D11:D19)</f>
        <v>0</v>
      </c>
      <c r="E20" s="85"/>
      <c r="F20" s="86">
        <f t="shared" si="0"/>
        <v>12</v>
      </c>
      <c r="G20" s="85"/>
      <c r="H20" s="85"/>
      <c r="I20" s="85"/>
      <c r="J20" s="86">
        <f t="shared" si="1"/>
        <v>0</v>
      </c>
      <c r="K20" s="86">
        <f t="shared" si="2"/>
        <v>12</v>
      </c>
      <c r="L20" s="85"/>
      <c r="M20" s="85"/>
      <c r="N20" s="85"/>
      <c r="O20" s="86" t="e">
        <f t="shared" si="3"/>
        <v>#DIV/0!</v>
      </c>
      <c r="P20" s="85"/>
    </row>
    <row r="21" spans="1:16" ht="24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</row>
    <row r="22" spans="1:16" ht="24">
      <c r="A22" s="208" t="s">
        <v>6</v>
      </c>
      <c r="B22" s="209" t="s">
        <v>20</v>
      </c>
      <c r="C22" s="210" t="s">
        <v>40</v>
      </c>
      <c r="D22" s="211"/>
      <c r="E22" s="211"/>
      <c r="F22" s="212"/>
      <c r="G22" s="210" t="s">
        <v>41</v>
      </c>
      <c r="H22" s="211"/>
      <c r="I22" s="211"/>
      <c r="J22" s="212"/>
      <c r="K22" s="205" t="s">
        <v>42</v>
      </c>
      <c r="L22" s="205" t="s">
        <v>43</v>
      </c>
      <c r="M22" s="205" t="s">
        <v>44</v>
      </c>
      <c r="N22" s="205" t="s">
        <v>45</v>
      </c>
      <c r="O22" s="205" t="s">
        <v>46</v>
      </c>
      <c r="P22" s="205" t="s">
        <v>21</v>
      </c>
    </row>
    <row r="23" spans="1:16">
      <c r="A23" s="208"/>
      <c r="B23" s="209"/>
      <c r="C23" s="205" t="s">
        <v>47</v>
      </c>
      <c r="D23" s="205" t="s">
        <v>48</v>
      </c>
      <c r="E23" s="205" t="s">
        <v>49</v>
      </c>
      <c r="F23" s="205" t="s">
        <v>50</v>
      </c>
      <c r="G23" s="205" t="s">
        <v>51</v>
      </c>
      <c r="H23" s="205" t="s">
        <v>52</v>
      </c>
      <c r="I23" s="205" t="s">
        <v>49</v>
      </c>
      <c r="J23" s="205" t="s">
        <v>53</v>
      </c>
      <c r="K23" s="206"/>
      <c r="L23" s="206"/>
      <c r="M23" s="206"/>
      <c r="N23" s="206"/>
      <c r="O23" s="206"/>
      <c r="P23" s="206"/>
    </row>
    <row r="24" spans="1:16">
      <c r="A24" s="208"/>
      <c r="B24" s="209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</row>
    <row r="25" spans="1:16">
      <c r="A25" s="208"/>
      <c r="B25" s="209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</row>
    <row r="26" spans="1:16" ht="24">
      <c r="A26" s="42" t="s">
        <v>54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>
        <f>L26*O26</f>
        <v>0</v>
      </c>
      <c r="O26" s="42"/>
      <c r="P26" s="42"/>
    </row>
    <row r="27" spans="1:16" ht="24">
      <c r="A27" s="42" t="s">
        <v>55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>
        <f t="shared" ref="N27:N37" si="4">L27*O27</f>
        <v>0</v>
      </c>
      <c r="O27" s="42"/>
      <c r="P27" s="42"/>
    </row>
    <row r="28" spans="1:16" ht="24">
      <c r="A28" s="42" t="s">
        <v>56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>
        <f t="shared" si="4"/>
        <v>0</v>
      </c>
      <c r="O28" s="42"/>
      <c r="P28" s="42"/>
    </row>
    <row r="29" spans="1:16" ht="24">
      <c r="A29" s="42" t="s">
        <v>57</v>
      </c>
      <c r="B29" s="42">
        <v>1</v>
      </c>
      <c r="C29" s="42">
        <v>0</v>
      </c>
      <c r="D29" s="42"/>
      <c r="E29" s="42"/>
      <c r="F29" s="42">
        <f>C29+D29+E29</f>
        <v>0</v>
      </c>
      <c r="G29" s="42">
        <v>7</v>
      </c>
      <c r="H29" s="42"/>
      <c r="I29" s="42"/>
      <c r="J29" s="42">
        <f>G29-H29-I29</f>
        <v>7</v>
      </c>
      <c r="K29" s="42">
        <f>F29+J29</f>
        <v>7</v>
      </c>
      <c r="L29" s="42">
        <v>7</v>
      </c>
      <c r="M29" s="42" t="s">
        <v>82</v>
      </c>
      <c r="N29" s="42">
        <f t="shared" si="4"/>
        <v>7000</v>
      </c>
      <c r="O29" s="42">
        <v>1000</v>
      </c>
      <c r="P29" s="42">
        <v>30</v>
      </c>
    </row>
    <row r="30" spans="1:16" ht="24">
      <c r="A30" s="42" t="s">
        <v>58</v>
      </c>
      <c r="B30" s="42">
        <v>1</v>
      </c>
      <c r="C30" s="42">
        <v>3</v>
      </c>
      <c r="D30" s="42"/>
      <c r="E30" s="42"/>
      <c r="F30" s="42">
        <f t="shared" ref="F30:F38" si="5">C30+D30+E30</f>
        <v>3</v>
      </c>
      <c r="G30" s="42"/>
      <c r="H30" s="42"/>
      <c r="I30" s="42"/>
      <c r="J30" s="42">
        <f t="shared" ref="J30:J38" si="6">G30-H30-I30</f>
        <v>0</v>
      </c>
      <c r="K30" s="42">
        <f t="shared" ref="K30:K37" si="7">F30+J30</f>
        <v>3</v>
      </c>
      <c r="L30" s="42"/>
      <c r="M30" s="42"/>
      <c r="N30" s="42">
        <f t="shared" si="4"/>
        <v>0</v>
      </c>
      <c r="O30" s="42"/>
      <c r="P30" s="42"/>
    </row>
    <row r="31" spans="1:16" ht="24">
      <c r="A31" s="42" t="s">
        <v>59</v>
      </c>
      <c r="B31" s="42"/>
      <c r="C31" s="42"/>
      <c r="D31" s="42"/>
      <c r="E31" s="42"/>
      <c r="F31" s="42">
        <f t="shared" si="5"/>
        <v>0</v>
      </c>
      <c r="G31" s="42"/>
      <c r="H31" s="42"/>
      <c r="I31" s="42"/>
      <c r="J31" s="42">
        <f t="shared" si="6"/>
        <v>0</v>
      </c>
      <c r="K31" s="42">
        <f t="shared" si="7"/>
        <v>0</v>
      </c>
      <c r="L31" s="42"/>
      <c r="M31" s="42"/>
      <c r="N31" s="42">
        <f t="shared" si="4"/>
        <v>0</v>
      </c>
      <c r="O31" s="42"/>
      <c r="P31" s="42"/>
    </row>
    <row r="32" spans="1:16" ht="24">
      <c r="A32" s="42" t="s">
        <v>60</v>
      </c>
      <c r="B32" s="42"/>
      <c r="C32" s="42"/>
      <c r="D32" s="42"/>
      <c r="E32" s="42"/>
      <c r="F32" s="42">
        <f t="shared" si="5"/>
        <v>0</v>
      </c>
      <c r="G32" s="42"/>
      <c r="H32" s="42"/>
      <c r="I32" s="42"/>
      <c r="J32" s="42">
        <f t="shared" si="6"/>
        <v>0</v>
      </c>
      <c r="K32" s="42">
        <f t="shared" si="7"/>
        <v>0</v>
      </c>
      <c r="L32" s="42"/>
      <c r="M32" s="42"/>
      <c r="N32" s="42">
        <f t="shared" si="4"/>
        <v>0</v>
      </c>
      <c r="O32" s="42"/>
      <c r="P32" s="42"/>
    </row>
    <row r="33" spans="1:16" ht="24">
      <c r="A33" s="42" t="s">
        <v>61</v>
      </c>
      <c r="B33" s="42">
        <v>4</v>
      </c>
      <c r="C33" s="42">
        <v>0</v>
      </c>
      <c r="D33" s="42"/>
      <c r="E33" s="42"/>
      <c r="F33" s="42">
        <f t="shared" si="5"/>
        <v>0</v>
      </c>
      <c r="G33" s="42">
        <v>8</v>
      </c>
      <c r="H33" s="42"/>
      <c r="I33" s="42"/>
      <c r="J33" s="42">
        <f t="shared" si="6"/>
        <v>8</v>
      </c>
      <c r="K33" s="42">
        <f t="shared" si="7"/>
        <v>8</v>
      </c>
      <c r="L33" s="42">
        <v>8</v>
      </c>
      <c r="M33" s="42" t="s">
        <v>82</v>
      </c>
      <c r="N33" s="42">
        <f t="shared" si="4"/>
        <v>8000</v>
      </c>
      <c r="O33" s="42">
        <v>1000</v>
      </c>
      <c r="P33" s="42">
        <v>30</v>
      </c>
    </row>
    <row r="34" spans="1:16" ht="24">
      <c r="A34" s="42" t="s">
        <v>62</v>
      </c>
      <c r="B34" s="42"/>
      <c r="C34" s="42"/>
      <c r="D34" s="42"/>
      <c r="E34" s="42"/>
      <c r="F34" s="42">
        <f t="shared" si="5"/>
        <v>0</v>
      </c>
      <c r="G34" s="42"/>
      <c r="H34" s="42"/>
      <c r="I34" s="42"/>
      <c r="J34" s="42">
        <f t="shared" si="6"/>
        <v>0</v>
      </c>
      <c r="K34" s="42">
        <f t="shared" si="7"/>
        <v>0</v>
      </c>
      <c r="L34" s="42"/>
      <c r="M34" s="42"/>
      <c r="N34" s="42">
        <f t="shared" si="4"/>
        <v>0</v>
      </c>
      <c r="O34" s="42"/>
      <c r="P34" s="42"/>
    </row>
    <row r="35" spans="1:16" ht="24">
      <c r="A35" s="42" t="s">
        <v>63</v>
      </c>
      <c r="B35" s="42">
        <v>1</v>
      </c>
      <c r="C35" s="42">
        <v>2</v>
      </c>
      <c r="D35" s="42"/>
      <c r="E35" s="42"/>
      <c r="F35" s="42">
        <f t="shared" si="5"/>
        <v>2</v>
      </c>
      <c r="G35" s="42"/>
      <c r="H35" s="42"/>
      <c r="I35" s="42"/>
      <c r="J35" s="42">
        <f t="shared" si="6"/>
        <v>0</v>
      </c>
      <c r="K35" s="42">
        <f t="shared" si="7"/>
        <v>2</v>
      </c>
      <c r="L35" s="42"/>
      <c r="M35" s="42"/>
      <c r="N35" s="42">
        <f t="shared" si="4"/>
        <v>0</v>
      </c>
      <c r="O35" s="42"/>
      <c r="P35" s="42"/>
    </row>
    <row r="36" spans="1:16" ht="24">
      <c r="A36" s="42" t="s">
        <v>64</v>
      </c>
      <c r="B36" s="42"/>
      <c r="C36" s="42"/>
      <c r="D36" s="42"/>
      <c r="E36" s="42"/>
      <c r="F36" s="42">
        <f t="shared" si="5"/>
        <v>0</v>
      </c>
      <c r="G36" s="42"/>
      <c r="H36" s="42"/>
      <c r="I36" s="42"/>
      <c r="J36" s="42">
        <f t="shared" si="6"/>
        <v>0</v>
      </c>
      <c r="K36" s="42">
        <f t="shared" si="7"/>
        <v>0</v>
      </c>
      <c r="L36" s="42"/>
      <c r="M36" s="42"/>
      <c r="N36" s="42">
        <f t="shared" si="4"/>
        <v>0</v>
      </c>
      <c r="O36" s="42"/>
      <c r="P36" s="42"/>
    </row>
    <row r="37" spans="1:16" ht="24">
      <c r="A37" s="42" t="s">
        <v>65</v>
      </c>
      <c r="B37" s="42">
        <v>1</v>
      </c>
      <c r="C37" s="42">
        <v>2</v>
      </c>
      <c r="D37" s="42"/>
      <c r="E37" s="42"/>
      <c r="F37" s="42">
        <f t="shared" si="5"/>
        <v>2</v>
      </c>
      <c r="G37" s="42"/>
      <c r="H37" s="42"/>
      <c r="I37" s="42"/>
      <c r="J37" s="42">
        <f t="shared" si="6"/>
        <v>0</v>
      </c>
      <c r="K37" s="42">
        <f t="shared" si="7"/>
        <v>2</v>
      </c>
      <c r="L37" s="42"/>
      <c r="M37" s="42"/>
      <c r="N37" s="42">
        <f t="shared" si="4"/>
        <v>0</v>
      </c>
      <c r="O37" s="42"/>
      <c r="P37" s="42"/>
    </row>
    <row r="38" spans="1:16" ht="24">
      <c r="A38" s="84" t="s">
        <v>23</v>
      </c>
      <c r="B38" s="85">
        <f>SUM(B29:B37)</f>
        <v>8</v>
      </c>
      <c r="C38" s="85">
        <f>SUM(C29:C37)</f>
        <v>7</v>
      </c>
      <c r="D38" s="85"/>
      <c r="E38" s="85"/>
      <c r="F38" s="86">
        <f t="shared" si="5"/>
        <v>7</v>
      </c>
      <c r="G38" s="85">
        <f>SUM(G29:G37)</f>
        <v>15</v>
      </c>
      <c r="H38" s="85"/>
      <c r="I38" s="85"/>
      <c r="J38" s="86">
        <f t="shared" si="6"/>
        <v>15</v>
      </c>
      <c r="K38" s="86">
        <f>F38+J38</f>
        <v>22</v>
      </c>
      <c r="L38" s="85">
        <f>SUM(L26:L37)</f>
        <v>15</v>
      </c>
      <c r="M38" s="115" t="s">
        <v>82</v>
      </c>
      <c r="N38" s="85">
        <f>SUM(N26:N37)</f>
        <v>15000</v>
      </c>
      <c r="O38" s="85">
        <f>N38/L38</f>
        <v>1000</v>
      </c>
      <c r="P38" s="85">
        <f>SUM(P26:P37)/2</f>
        <v>30</v>
      </c>
    </row>
    <row r="39" spans="1:16" ht="24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</row>
    <row r="40" spans="1:16" ht="24">
      <c r="A40" s="208" t="s">
        <v>7</v>
      </c>
      <c r="B40" s="209" t="s">
        <v>20</v>
      </c>
      <c r="C40" s="210" t="s">
        <v>40</v>
      </c>
      <c r="D40" s="211"/>
      <c r="E40" s="211"/>
      <c r="F40" s="212"/>
      <c r="G40" s="210" t="s">
        <v>41</v>
      </c>
      <c r="H40" s="211"/>
      <c r="I40" s="211"/>
      <c r="J40" s="212"/>
      <c r="K40" s="205" t="s">
        <v>42</v>
      </c>
      <c r="L40" s="205" t="s">
        <v>43</v>
      </c>
      <c r="M40" s="205" t="s">
        <v>44</v>
      </c>
      <c r="N40" s="205" t="s">
        <v>45</v>
      </c>
      <c r="O40" s="205" t="s">
        <v>46</v>
      </c>
      <c r="P40" s="205" t="s">
        <v>21</v>
      </c>
    </row>
    <row r="41" spans="1:16">
      <c r="A41" s="208"/>
      <c r="B41" s="209"/>
      <c r="C41" s="205" t="s">
        <v>47</v>
      </c>
      <c r="D41" s="205" t="s">
        <v>48</v>
      </c>
      <c r="E41" s="205" t="s">
        <v>49</v>
      </c>
      <c r="F41" s="205" t="s">
        <v>50</v>
      </c>
      <c r="G41" s="205" t="s">
        <v>51</v>
      </c>
      <c r="H41" s="205" t="s">
        <v>52</v>
      </c>
      <c r="I41" s="205" t="s">
        <v>49</v>
      </c>
      <c r="J41" s="205" t="s">
        <v>53</v>
      </c>
      <c r="K41" s="206"/>
      <c r="L41" s="206"/>
      <c r="M41" s="206"/>
      <c r="N41" s="206"/>
      <c r="O41" s="206"/>
      <c r="P41" s="206"/>
    </row>
    <row r="42" spans="1:16">
      <c r="A42" s="208"/>
      <c r="B42" s="209"/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</row>
    <row r="43" spans="1:16">
      <c r="A43" s="208"/>
      <c r="B43" s="209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</row>
    <row r="44" spans="1:16" ht="24">
      <c r="A44" s="42" t="s">
        <v>54</v>
      </c>
      <c r="B44" s="42">
        <v>1</v>
      </c>
      <c r="C44" s="42">
        <v>0</v>
      </c>
      <c r="D44" s="42"/>
      <c r="E44" s="42"/>
      <c r="F44" s="42">
        <f>C44+D44+E44</f>
        <v>0</v>
      </c>
      <c r="G44" s="42">
        <v>12</v>
      </c>
      <c r="H44" s="42"/>
      <c r="I44" s="42"/>
      <c r="J44" s="42">
        <f>G44-H44-I44</f>
        <v>12</v>
      </c>
      <c r="K44" s="42">
        <f>F44+J44</f>
        <v>12</v>
      </c>
      <c r="L44" s="42">
        <v>12</v>
      </c>
      <c r="M44" s="42" t="s">
        <v>82</v>
      </c>
      <c r="N44" s="42">
        <f>L44*O44</f>
        <v>1800</v>
      </c>
      <c r="O44" s="42">
        <v>150</v>
      </c>
      <c r="P44" s="42">
        <v>25</v>
      </c>
    </row>
    <row r="45" spans="1:16" ht="24">
      <c r="A45" s="42" t="s">
        <v>55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</row>
    <row r="46" spans="1:16" ht="24">
      <c r="A46" s="42" t="s">
        <v>56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16" ht="24">
      <c r="A47" s="42" t="s">
        <v>57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</row>
    <row r="48" spans="1:16" ht="24">
      <c r="A48" s="42" t="s">
        <v>58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</row>
    <row r="49" spans="1:16" ht="24">
      <c r="A49" s="42" t="s">
        <v>59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</row>
    <row r="50" spans="1:16" ht="24">
      <c r="A50" s="42" t="s">
        <v>60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</row>
    <row r="51" spans="1:16" ht="24">
      <c r="A51" s="42" t="s">
        <v>61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</row>
    <row r="52" spans="1:16" ht="24">
      <c r="A52" s="42" t="s">
        <v>62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63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64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65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</row>
    <row r="56" spans="1:16" ht="24">
      <c r="A56" s="84" t="s">
        <v>23</v>
      </c>
      <c r="B56" s="85">
        <f>SUM(B44:B55)</f>
        <v>1</v>
      </c>
      <c r="C56" s="85">
        <f>SUM(C44:C55)</f>
        <v>0</v>
      </c>
      <c r="D56" s="85"/>
      <c r="E56" s="85"/>
      <c r="F56" s="86">
        <f>C56+D56</f>
        <v>0</v>
      </c>
      <c r="G56" s="85">
        <f>SUM(G44:G55)</f>
        <v>12</v>
      </c>
      <c r="H56" s="85"/>
      <c r="I56" s="85"/>
      <c r="J56" s="115">
        <f>G56-H56-I56</f>
        <v>12</v>
      </c>
      <c r="K56" s="115">
        <f>F56+J56</f>
        <v>12</v>
      </c>
      <c r="L56" s="85">
        <f>SUM(L44:L55)</f>
        <v>12</v>
      </c>
      <c r="M56" s="85" t="s">
        <v>82</v>
      </c>
      <c r="N56" s="85">
        <f>SUM(N44:N55)</f>
        <v>1800</v>
      </c>
      <c r="O56" s="86">
        <f>N56/L56</f>
        <v>150</v>
      </c>
      <c r="P56" s="85">
        <f>SUM(P44:P55)</f>
        <v>25</v>
      </c>
    </row>
    <row r="57" spans="1:16" ht="24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</row>
    <row r="58" spans="1:16" ht="24">
      <c r="A58" s="208" t="s">
        <v>24</v>
      </c>
      <c r="B58" s="209" t="s">
        <v>20</v>
      </c>
      <c r="C58" s="210" t="s">
        <v>40</v>
      </c>
      <c r="D58" s="211"/>
      <c r="E58" s="211"/>
      <c r="F58" s="212"/>
      <c r="G58" s="210" t="s">
        <v>41</v>
      </c>
      <c r="H58" s="211"/>
      <c r="I58" s="211"/>
      <c r="J58" s="212"/>
      <c r="K58" s="205" t="s">
        <v>42</v>
      </c>
      <c r="L58" s="205" t="s">
        <v>43</v>
      </c>
      <c r="M58" s="205" t="s">
        <v>44</v>
      </c>
      <c r="N58" s="205" t="s">
        <v>45</v>
      </c>
      <c r="O58" s="205" t="s">
        <v>46</v>
      </c>
      <c r="P58" s="205" t="s">
        <v>21</v>
      </c>
    </row>
    <row r="59" spans="1:16">
      <c r="A59" s="208"/>
      <c r="B59" s="209"/>
      <c r="C59" s="205" t="s">
        <v>47</v>
      </c>
      <c r="D59" s="205" t="s">
        <v>48</v>
      </c>
      <c r="E59" s="205" t="s">
        <v>49</v>
      </c>
      <c r="F59" s="205" t="s">
        <v>50</v>
      </c>
      <c r="G59" s="205" t="s">
        <v>51</v>
      </c>
      <c r="H59" s="205" t="s">
        <v>52</v>
      </c>
      <c r="I59" s="205" t="s">
        <v>49</v>
      </c>
      <c r="J59" s="205" t="s">
        <v>53</v>
      </c>
      <c r="K59" s="206"/>
      <c r="L59" s="206"/>
      <c r="M59" s="206"/>
      <c r="N59" s="206"/>
      <c r="O59" s="206"/>
      <c r="P59" s="206"/>
    </row>
    <row r="60" spans="1:16">
      <c r="A60" s="208"/>
      <c r="B60" s="209"/>
      <c r="C60" s="206"/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6"/>
      <c r="O60" s="206"/>
      <c r="P60" s="206"/>
    </row>
    <row r="61" spans="1:16">
      <c r="A61" s="208"/>
      <c r="B61" s="209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</row>
    <row r="62" spans="1:16" ht="24">
      <c r="A62" s="42" t="s">
        <v>54</v>
      </c>
      <c r="B62" s="42">
        <v>2</v>
      </c>
      <c r="C62" s="42">
        <v>5</v>
      </c>
      <c r="D62" s="42"/>
      <c r="E62" s="42"/>
      <c r="F62" s="42">
        <f>C62+D62+E6653</f>
        <v>5</v>
      </c>
      <c r="G62" s="42"/>
      <c r="H62" s="42"/>
      <c r="I62" s="42"/>
      <c r="J62" s="42">
        <f>G62-H62-I62</f>
        <v>0</v>
      </c>
      <c r="K62" s="42">
        <f>F62+J62</f>
        <v>5</v>
      </c>
      <c r="L62" s="42"/>
      <c r="M62" s="42"/>
      <c r="N62" s="42"/>
      <c r="O62" s="42" t="e">
        <f>N62/L62</f>
        <v>#DIV/0!</v>
      </c>
      <c r="P62" s="42"/>
    </row>
    <row r="63" spans="1:16" ht="24">
      <c r="A63" s="42" t="s">
        <v>55</v>
      </c>
      <c r="B63" s="42">
        <v>3</v>
      </c>
      <c r="C63" s="42">
        <v>7</v>
      </c>
      <c r="D63" s="42"/>
      <c r="E63" s="42"/>
      <c r="F63" s="42">
        <f>C63+D63+E6654</f>
        <v>7</v>
      </c>
      <c r="G63" s="42"/>
      <c r="H63" s="42"/>
      <c r="I63" s="42"/>
      <c r="J63" s="42">
        <f>G63-H63-I63</f>
        <v>0</v>
      </c>
      <c r="K63" s="42">
        <f>F63+J63</f>
        <v>7</v>
      </c>
      <c r="L63" s="42"/>
      <c r="M63" s="42"/>
      <c r="N63" s="42"/>
      <c r="O63" s="42" t="e">
        <f>N63/L63</f>
        <v>#DIV/0!</v>
      </c>
      <c r="P63" s="42"/>
    </row>
    <row r="64" spans="1:16" ht="24">
      <c r="A64" s="42" t="s">
        <v>56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</row>
    <row r="65" spans="1:16" ht="24">
      <c r="A65" s="42" t="s">
        <v>57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</row>
    <row r="66" spans="1:16" ht="24">
      <c r="A66" s="42" t="s">
        <v>58</v>
      </c>
      <c r="B66" s="42">
        <v>1</v>
      </c>
      <c r="C66" s="42">
        <v>2</v>
      </c>
      <c r="D66" s="42"/>
      <c r="E66" s="42"/>
      <c r="F66" s="42">
        <f>C66+D66+E6657</f>
        <v>2</v>
      </c>
      <c r="G66" s="42"/>
      <c r="H66" s="42"/>
      <c r="I66" s="42"/>
      <c r="J66" s="42">
        <f>G66-H66-I66</f>
        <v>0</v>
      </c>
      <c r="K66" s="42">
        <f>F66+J66</f>
        <v>2</v>
      </c>
      <c r="L66" s="42"/>
      <c r="M66" s="42"/>
      <c r="N66" s="42"/>
      <c r="O66" s="42" t="e">
        <f>N66/L66</f>
        <v>#DIV/0!</v>
      </c>
      <c r="P66" s="42"/>
    </row>
    <row r="67" spans="1:16" ht="24">
      <c r="A67" s="42" t="s">
        <v>59</v>
      </c>
      <c r="B67" s="42">
        <v>3</v>
      </c>
      <c r="C67" s="42">
        <v>8</v>
      </c>
      <c r="D67" s="42"/>
      <c r="E67" s="42"/>
      <c r="F67" s="42">
        <f>C67+D67+E6658</f>
        <v>8</v>
      </c>
      <c r="G67" s="42"/>
      <c r="H67" s="42"/>
      <c r="I67" s="42"/>
      <c r="J67" s="42">
        <f>G67-H67-I67</f>
        <v>0</v>
      </c>
      <c r="K67" s="42">
        <f>F67+J67</f>
        <v>8</v>
      </c>
      <c r="L67" s="42"/>
      <c r="M67" s="42"/>
      <c r="N67" s="42"/>
      <c r="O67" s="42" t="e">
        <f>N67/L67</f>
        <v>#DIV/0!</v>
      </c>
      <c r="P67" s="42"/>
    </row>
    <row r="68" spans="1:16" ht="24">
      <c r="A68" s="42" t="s">
        <v>60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</row>
    <row r="69" spans="1:16" ht="24">
      <c r="A69" s="42" t="s">
        <v>61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</row>
    <row r="70" spans="1:16" ht="24">
      <c r="A70" s="42" t="s">
        <v>62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</row>
    <row r="71" spans="1:16" ht="24">
      <c r="A71" s="42" t="s">
        <v>63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</row>
    <row r="72" spans="1:16" ht="24">
      <c r="A72" s="42" t="s">
        <v>64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</row>
    <row r="73" spans="1:16" ht="24">
      <c r="A73" s="42" t="s">
        <v>65</v>
      </c>
      <c r="B73" s="42">
        <v>8</v>
      </c>
      <c r="C73" s="42">
        <v>4</v>
      </c>
      <c r="D73" s="42"/>
      <c r="E73" s="42"/>
      <c r="F73" s="42">
        <f>C73+D73+E6664</f>
        <v>4</v>
      </c>
      <c r="G73" s="42">
        <v>9</v>
      </c>
      <c r="H73" s="42"/>
      <c r="I73" s="42"/>
      <c r="J73" s="42">
        <f>G73-H73-I73</f>
        <v>9</v>
      </c>
      <c r="K73" s="42">
        <f>F73+J73</f>
        <v>13</v>
      </c>
      <c r="L73" s="42">
        <v>0</v>
      </c>
      <c r="M73" s="42" t="s">
        <v>82</v>
      </c>
      <c r="N73" s="42">
        <v>0</v>
      </c>
      <c r="O73" s="42">
        <v>0</v>
      </c>
      <c r="P73" s="42">
        <v>0</v>
      </c>
    </row>
    <row r="74" spans="1:16" ht="24">
      <c r="A74" s="84" t="s">
        <v>23</v>
      </c>
      <c r="B74" s="85">
        <f>SUM(B62:B73)</f>
        <v>17</v>
      </c>
      <c r="C74" s="85">
        <f>SUM(C62:C73)</f>
        <v>26</v>
      </c>
      <c r="D74" s="85"/>
      <c r="E74" s="85"/>
      <c r="F74" s="86">
        <f>C74+D74+E6665</f>
        <v>26</v>
      </c>
      <c r="G74" s="85">
        <f>SUM(G62:G73)</f>
        <v>9</v>
      </c>
      <c r="H74" s="85"/>
      <c r="I74" s="85"/>
      <c r="J74" s="86">
        <f>G74-H74-I74</f>
        <v>9</v>
      </c>
      <c r="K74" s="86">
        <f>F74+J74</f>
        <v>35</v>
      </c>
      <c r="L74" s="85">
        <f>SUM(L62:L73)</f>
        <v>0</v>
      </c>
      <c r="M74" s="85" t="s">
        <v>82</v>
      </c>
      <c r="N74" s="85">
        <f>SUM(N62:N73)</f>
        <v>0</v>
      </c>
      <c r="O74" s="86" t="e">
        <f>N74/L74</f>
        <v>#DIV/0!</v>
      </c>
      <c r="P74" s="85">
        <f>SUM(P62:P73)</f>
        <v>0</v>
      </c>
    </row>
    <row r="75" spans="1:16" ht="24">
      <c r="A75" s="79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</row>
    <row r="76" spans="1:16" ht="24">
      <c r="A76" s="208" t="s">
        <v>83</v>
      </c>
      <c r="B76" s="209" t="s">
        <v>20</v>
      </c>
      <c r="C76" s="210" t="s">
        <v>40</v>
      </c>
      <c r="D76" s="211"/>
      <c r="E76" s="211"/>
      <c r="F76" s="212"/>
      <c r="G76" s="210" t="s">
        <v>41</v>
      </c>
      <c r="H76" s="211"/>
      <c r="I76" s="211"/>
      <c r="J76" s="212"/>
      <c r="K76" s="205" t="s">
        <v>42</v>
      </c>
      <c r="L76" s="205" t="s">
        <v>43</v>
      </c>
      <c r="M76" s="205" t="s">
        <v>44</v>
      </c>
      <c r="N76" s="205" t="s">
        <v>45</v>
      </c>
      <c r="O76" s="205" t="s">
        <v>46</v>
      </c>
      <c r="P76" s="205" t="s">
        <v>21</v>
      </c>
    </row>
    <row r="77" spans="1:16">
      <c r="A77" s="208"/>
      <c r="B77" s="209"/>
      <c r="C77" s="205" t="s">
        <v>47</v>
      </c>
      <c r="D77" s="205" t="s">
        <v>48</v>
      </c>
      <c r="E77" s="205" t="s">
        <v>49</v>
      </c>
      <c r="F77" s="205" t="s">
        <v>50</v>
      </c>
      <c r="G77" s="205" t="s">
        <v>51</v>
      </c>
      <c r="H77" s="205" t="s">
        <v>52</v>
      </c>
      <c r="I77" s="205" t="s">
        <v>49</v>
      </c>
      <c r="J77" s="205" t="s">
        <v>53</v>
      </c>
      <c r="K77" s="206"/>
      <c r="L77" s="206"/>
      <c r="M77" s="206"/>
      <c r="N77" s="206"/>
      <c r="O77" s="206"/>
      <c r="P77" s="206"/>
    </row>
    <row r="78" spans="1:16">
      <c r="A78" s="208"/>
      <c r="B78" s="209"/>
      <c r="C78" s="206"/>
      <c r="D78" s="206"/>
      <c r="E78" s="206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</row>
    <row r="79" spans="1:16">
      <c r="A79" s="208"/>
      <c r="B79" s="209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</row>
    <row r="80" spans="1:16" ht="24">
      <c r="A80" s="42" t="s">
        <v>54</v>
      </c>
      <c r="B80" s="42">
        <v>2</v>
      </c>
      <c r="C80" s="42">
        <v>2</v>
      </c>
      <c r="D80" s="42"/>
      <c r="E80" s="42"/>
      <c r="F80" s="42">
        <f t="shared" ref="F80:F86" si="8">C80+D70+E80</f>
        <v>2</v>
      </c>
      <c r="G80" s="42">
        <v>12</v>
      </c>
      <c r="H80" s="42"/>
      <c r="I80" s="42"/>
      <c r="J80" s="42">
        <f>G80-H80-I80</f>
        <v>12</v>
      </c>
      <c r="K80" s="42">
        <f>F80+J80</f>
        <v>14</v>
      </c>
      <c r="L80" s="42">
        <v>0</v>
      </c>
      <c r="M80" s="42" t="s">
        <v>82</v>
      </c>
      <c r="N80" s="44">
        <v>0</v>
      </c>
      <c r="O80" s="44" t="e">
        <f>N80/L80</f>
        <v>#DIV/0!</v>
      </c>
      <c r="P80" s="44">
        <v>0</v>
      </c>
    </row>
    <row r="81" spans="1:16" ht="24">
      <c r="A81" s="42" t="s">
        <v>55</v>
      </c>
      <c r="B81" s="42">
        <v>4</v>
      </c>
      <c r="C81" s="42"/>
      <c r="D81" s="42"/>
      <c r="E81" s="42"/>
      <c r="F81" s="42">
        <f t="shared" si="8"/>
        <v>0</v>
      </c>
      <c r="G81" s="42">
        <v>42</v>
      </c>
      <c r="H81" s="42"/>
      <c r="I81" s="42"/>
      <c r="J81" s="42">
        <f t="shared" ref="J81:J89" si="9">G81-H81-I81</f>
        <v>42</v>
      </c>
      <c r="K81" s="42">
        <f t="shared" ref="K81:K89" si="10">F81+J81</f>
        <v>42</v>
      </c>
      <c r="L81" s="42">
        <v>0</v>
      </c>
      <c r="M81" s="42" t="s">
        <v>82</v>
      </c>
      <c r="N81" s="44">
        <v>0</v>
      </c>
      <c r="O81" s="44" t="e">
        <f t="shared" ref="O81:O89" si="11">N81/L81</f>
        <v>#DIV/0!</v>
      </c>
      <c r="P81" s="44">
        <v>0</v>
      </c>
    </row>
    <row r="82" spans="1:16" ht="24">
      <c r="A82" s="42" t="s">
        <v>56</v>
      </c>
      <c r="B82" s="42">
        <v>6</v>
      </c>
      <c r="C82" s="42">
        <v>8</v>
      </c>
      <c r="D82" s="42"/>
      <c r="E82" s="42"/>
      <c r="F82" s="42">
        <f t="shared" si="8"/>
        <v>8</v>
      </c>
      <c r="G82" s="42">
        <v>44</v>
      </c>
      <c r="H82" s="42"/>
      <c r="I82" s="42"/>
      <c r="J82" s="42">
        <f t="shared" si="9"/>
        <v>44</v>
      </c>
      <c r="K82" s="42">
        <f t="shared" si="10"/>
        <v>52</v>
      </c>
      <c r="L82" s="42">
        <v>0</v>
      </c>
      <c r="M82" s="42" t="s">
        <v>82</v>
      </c>
      <c r="N82" s="44">
        <v>0</v>
      </c>
      <c r="O82" s="44" t="e">
        <f t="shared" si="11"/>
        <v>#DIV/0!</v>
      </c>
      <c r="P82" s="44">
        <v>0</v>
      </c>
    </row>
    <row r="83" spans="1:16" ht="24">
      <c r="A83" s="42" t="s">
        <v>57</v>
      </c>
      <c r="B83" s="42">
        <v>4</v>
      </c>
      <c r="C83" s="42"/>
      <c r="D83" s="42"/>
      <c r="E83" s="42"/>
      <c r="F83" s="42">
        <f t="shared" si="8"/>
        <v>0</v>
      </c>
      <c r="G83" s="42">
        <v>38</v>
      </c>
      <c r="H83" s="42"/>
      <c r="I83" s="42"/>
      <c r="J83" s="42">
        <f t="shared" si="9"/>
        <v>38</v>
      </c>
      <c r="K83" s="42">
        <f t="shared" si="10"/>
        <v>38</v>
      </c>
      <c r="L83" s="42">
        <v>0</v>
      </c>
      <c r="M83" s="42" t="s">
        <v>82</v>
      </c>
      <c r="N83" s="44">
        <v>0</v>
      </c>
      <c r="O83" s="44" t="e">
        <f t="shared" si="11"/>
        <v>#DIV/0!</v>
      </c>
      <c r="P83" s="44">
        <v>0</v>
      </c>
    </row>
    <row r="84" spans="1:16" ht="24">
      <c r="A84" s="42" t="s">
        <v>58</v>
      </c>
      <c r="B84" s="42">
        <v>1</v>
      </c>
      <c r="C84" s="42"/>
      <c r="D84" s="42"/>
      <c r="E84" s="42"/>
      <c r="F84" s="42">
        <f t="shared" si="8"/>
        <v>0</v>
      </c>
      <c r="G84" s="42">
        <v>6</v>
      </c>
      <c r="H84" s="42"/>
      <c r="I84" s="42"/>
      <c r="J84" s="42">
        <f t="shared" si="9"/>
        <v>6</v>
      </c>
      <c r="K84" s="42">
        <f t="shared" si="10"/>
        <v>6</v>
      </c>
      <c r="L84" s="42">
        <v>0</v>
      </c>
      <c r="M84" s="42" t="s">
        <v>82</v>
      </c>
      <c r="N84" s="44">
        <v>0</v>
      </c>
      <c r="O84" s="44" t="e">
        <f t="shared" si="11"/>
        <v>#DIV/0!</v>
      </c>
      <c r="P84" s="44">
        <v>0</v>
      </c>
    </row>
    <row r="85" spans="1:16" ht="24">
      <c r="A85" s="42" t="s">
        <v>59</v>
      </c>
      <c r="B85" s="42">
        <v>4</v>
      </c>
      <c r="C85" s="42"/>
      <c r="D85" s="42"/>
      <c r="E85" s="42"/>
      <c r="F85" s="42">
        <f t="shared" si="8"/>
        <v>0</v>
      </c>
      <c r="G85" s="42">
        <v>16</v>
      </c>
      <c r="H85" s="42"/>
      <c r="I85" s="42"/>
      <c r="J85" s="42">
        <f t="shared" si="9"/>
        <v>16</v>
      </c>
      <c r="K85" s="42">
        <f t="shared" si="10"/>
        <v>16</v>
      </c>
      <c r="L85" s="42">
        <v>0</v>
      </c>
      <c r="M85" s="42" t="s">
        <v>82</v>
      </c>
      <c r="N85" s="44">
        <v>0</v>
      </c>
      <c r="O85" s="44" t="e">
        <f t="shared" si="11"/>
        <v>#DIV/0!</v>
      </c>
      <c r="P85" s="44">
        <v>0</v>
      </c>
    </row>
    <row r="86" spans="1:16" ht="24">
      <c r="A86" s="42" t="s">
        <v>60</v>
      </c>
      <c r="B86" s="42">
        <v>2</v>
      </c>
      <c r="C86" s="42"/>
      <c r="D86" s="42"/>
      <c r="E86" s="42"/>
      <c r="F86" s="42">
        <f t="shared" si="8"/>
        <v>0</v>
      </c>
      <c r="G86" s="42">
        <v>12</v>
      </c>
      <c r="H86" s="42"/>
      <c r="I86" s="42"/>
      <c r="J86" s="42">
        <f t="shared" si="9"/>
        <v>12</v>
      </c>
      <c r="K86" s="42">
        <f t="shared" si="10"/>
        <v>12</v>
      </c>
      <c r="L86" s="42">
        <v>0</v>
      </c>
      <c r="M86" s="42" t="s">
        <v>82</v>
      </c>
      <c r="N86" s="44">
        <v>0</v>
      </c>
      <c r="O86" s="44" t="e">
        <f t="shared" si="11"/>
        <v>#DIV/0!</v>
      </c>
      <c r="P86" s="44">
        <v>0</v>
      </c>
    </row>
    <row r="87" spans="1:16" ht="24">
      <c r="A87" s="42" t="s">
        <v>61</v>
      </c>
      <c r="B87" s="42">
        <v>4</v>
      </c>
      <c r="C87" s="42"/>
      <c r="D87" s="42"/>
      <c r="E87" s="42"/>
      <c r="F87" s="42">
        <f>C87+D87+E87</f>
        <v>0</v>
      </c>
      <c r="G87" s="42">
        <v>32</v>
      </c>
      <c r="H87" s="42"/>
      <c r="I87" s="42"/>
      <c r="J87" s="42">
        <f t="shared" si="9"/>
        <v>32</v>
      </c>
      <c r="K87" s="42">
        <f t="shared" si="10"/>
        <v>32</v>
      </c>
      <c r="L87" s="42">
        <v>0</v>
      </c>
      <c r="M87" s="42" t="s">
        <v>82</v>
      </c>
      <c r="N87" s="44">
        <v>0</v>
      </c>
      <c r="O87" s="44" t="e">
        <f t="shared" si="11"/>
        <v>#DIV/0!</v>
      </c>
      <c r="P87" s="44">
        <v>0</v>
      </c>
    </row>
    <row r="88" spans="1:16" ht="24">
      <c r="A88" s="42" t="s">
        <v>62</v>
      </c>
      <c r="B88" s="42">
        <v>2</v>
      </c>
      <c r="C88" s="42"/>
      <c r="D88" s="42"/>
      <c r="E88" s="42"/>
      <c r="F88" s="42">
        <f>C88+D78+E88</f>
        <v>0</v>
      </c>
      <c r="G88" s="42">
        <v>20</v>
      </c>
      <c r="H88" s="42"/>
      <c r="I88" s="42"/>
      <c r="J88" s="42">
        <f t="shared" si="9"/>
        <v>20</v>
      </c>
      <c r="K88" s="42">
        <f t="shared" si="10"/>
        <v>20</v>
      </c>
      <c r="L88" s="42">
        <v>0</v>
      </c>
      <c r="M88" s="42" t="s">
        <v>82</v>
      </c>
      <c r="N88" s="44">
        <v>0</v>
      </c>
      <c r="O88" s="44" t="e">
        <f t="shared" si="11"/>
        <v>#DIV/0!</v>
      </c>
      <c r="P88" s="44">
        <v>0</v>
      </c>
    </row>
    <row r="89" spans="1:16" ht="24">
      <c r="A89" s="42" t="s">
        <v>63</v>
      </c>
      <c r="B89" s="42">
        <v>5</v>
      </c>
      <c r="C89" s="42"/>
      <c r="D89" s="42"/>
      <c r="E89" s="42"/>
      <c r="F89" s="42">
        <f>C89+D79+E89</f>
        <v>0</v>
      </c>
      <c r="G89" s="42">
        <v>32</v>
      </c>
      <c r="H89" s="42"/>
      <c r="I89" s="42"/>
      <c r="J89" s="42">
        <f t="shared" si="9"/>
        <v>32</v>
      </c>
      <c r="K89" s="42">
        <f t="shared" si="10"/>
        <v>32</v>
      </c>
      <c r="L89" s="42">
        <v>0</v>
      </c>
      <c r="M89" s="42" t="s">
        <v>82</v>
      </c>
      <c r="N89" s="44">
        <v>0</v>
      </c>
      <c r="O89" s="44" t="e">
        <f t="shared" si="11"/>
        <v>#DIV/0!</v>
      </c>
      <c r="P89" s="44">
        <v>0</v>
      </c>
    </row>
    <row r="90" spans="1:16" ht="24">
      <c r="A90" s="42" t="s">
        <v>64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4"/>
      <c r="O90" s="44"/>
      <c r="P90" s="44"/>
    </row>
    <row r="91" spans="1:16" ht="24">
      <c r="A91" s="42" t="s">
        <v>65</v>
      </c>
      <c r="B91" s="42">
        <v>8</v>
      </c>
      <c r="C91" s="42">
        <v>4</v>
      </c>
      <c r="D91" s="42"/>
      <c r="E91" s="42"/>
      <c r="F91" s="42">
        <f>C91+D81+E91</f>
        <v>4</v>
      </c>
      <c r="G91" s="42">
        <v>34</v>
      </c>
      <c r="H91" s="42"/>
      <c r="I91" s="42"/>
      <c r="J91" s="42">
        <f>G91-H91-I91</f>
        <v>34</v>
      </c>
      <c r="K91" s="42">
        <f>F91+J91</f>
        <v>38</v>
      </c>
      <c r="L91" s="42">
        <v>0</v>
      </c>
      <c r="M91" s="42" t="s">
        <v>82</v>
      </c>
      <c r="N91" s="44">
        <v>0</v>
      </c>
      <c r="O91" s="44" t="e">
        <f>N91/L91</f>
        <v>#DIV/0!</v>
      </c>
      <c r="P91" s="44">
        <v>0</v>
      </c>
    </row>
    <row r="92" spans="1:16" ht="24">
      <c r="A92" s="84" t="s">
        <v>23</v>
      </c>
      <c r="B92" s="85">
        <f>SUM(B80:B91)</f>
        <v>42</v>
      </c>
      <c r="C92" s="85">
        <f>SUM(C80:C91)</f>
        <v>14</v>
      </c>
      <c r="D92" s="85"/>
      <c r="E92" s="85"/>
      <c r="F92" s="86">
        <f>C92+D82+E92</f>
        <v>14</v>
      </c>
      <c r="G92" s="85">
        <f>SUM(G80:G91)</f>
        <v>288</v>
      </c>
      <c r="H92" s="85"/>
      <c r="I92" s="85"/>
      <c r="J92" s="86">
        <f>G92-H92-I92</f>
        <v>288</v>
      </c>
      <c r="K92" s="86">
        <f>F92+J92</f>
        <v>302</v>
      </c>
      <c r="L92" s="85">
        <f>SUM(L80:L91)</f>
        <v>0</v>
      </c>
      <c r="M92" s="85" t="s">
        <v>82</v>
      </c>
      <c r="N92" s="87">
        <f>SUM(N80:N91)</f>
        <v>0</v>
      </c>
      <c r="O92" s="112" t="e">
        <f>N92/L92</f>
        <v>#DIV/0!</v>
      </c>
      <c r="P92" s="87">
        <f>SUM(P80:P91)/11</f>
        <v>0</v>
      </c>
    </row>
    <row r="93" spans="1:16" ht="24">
      <c r="A93" s="79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</row>
    <row r="94" spans="1:16" ht="24">
      <c r="A94" s="208" t="s">
        <v>25</v>
      </c>
      <c r="B94" s="209" t="s">
        <v>20</v>
      </c>
      <c r="C94" s="210" t="s">
        <v>40</v>
      </c>
      <c r="D94" s="211"/>
      <c r="E94" s="211"/>
      <c r="F94" s="212"/>
      <c r="G94" s="210" t="s">
        <v>41</v>
      </c>
      <c r="H94" s="211"/>
      <c r="I94" s="211"/>
      <c r="J94" s="212"/>
      <c r="K94" s="205" t="s">
        <v>42</v>
      </c>
      <c r="L94" s="205" t="s">
        <v>43</v>
      </c>
      <c r="M94" s="205" t="s">
        <v>44</v>
      </c>
      <c r="N94" s="205" t="s">
        <v>45</v>
      </c>
      <c r="O94" s="205" t="s">
        <v>46</v>
      </c>
      <c r="P94" s="205" t="s">
        <v>21</v>
      </c>
    </row>
    <row r="95" spans="1:16">
      <c r="A95" s="208"/>
      <c r="B95" s="209"/>
      <c r="C95" s="205" t="s">
        <v>47</v>
      </c>
      <c r="D95" s="205" t="s">
        <v>48</v>
      </c>
      <c r="E95" s="205" t="s">
        <v>49</v>
      </c>
      <c r="F95" s="205" t="s">
        <v>50</v>
      </c>
      <c r="G95" s="205" t="s">
        <v>51</v>
      </c>
      <c r="H95" s="205" t="s">
        <v>52</v>
      </c>
      <c r="I95" s="205" t="s">
        <v>49</v>
      </c>
      <c r="J95" s="205" t="s">
        <v>53</v>
      </c>
      <c r="K95" s="206"/>
      <c r="L95" s="206"/>
      <c r="M95" s="206"/>
      <c r="N95" s="206"/>
      <c r="O95" s="206"/>
      <c r="P95" s="206"/>
    </row>
    <row r="96" spans="1:16">
      <c r="A96" s="208"/>
      <c r="B96" s="209"/>
      <c r="C96" s="206"/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</row>
    <row r="97" spans="1:16">
      <c r="A97" s="208"/>
      <c r="B97" s="209"/>
      <c r="C97" s="207"/>
      <c r="D97" s="207"/>
      <c r="E97" s="207"/>
      <c r="F97" s="207"/>
      <c r="G97" s="207"/>
      <c r="H97" s="207"/>
      <c r="I97" s="207"/>
      <c r="J97" s="207"/>
      <c r="K97" s="207"/>
      <c r="L97" s="207"/>
      <c r="M97" s="207"/>
      <c r="N97" s="207"/>
      <c r="O97" s="207"/>
      <c r="P97" s="207"/>
    </row>
    <row r="98" spans="1:16" ht="24">
      <c r="A98" s="42" t="s">
        <v>54</v>
      </c>
      <c r="B98" s="42">
        <v>2</v>
      </c>
      <c r="C98" s="42">
        <v>1</v>
      </c>
      <c r="D98" s="42">
        <v>0</v>
      </c>
      <c r="E98" s="42">
        <v>0</v>
      </c>
      <c r="F98" s="42">
        <f t="shared" ref="F98:F104" si="12">C98+D88+E98</f>
        <v>1</v>
      </c>
      <c r="G98" s="42">
        <v>6</v>
      </c>
      <c r="H98" s="42">
        <v>0</v>
      </c>
      <c r="I98" s="42">
        <v>0</v>
      </c>
      <c r="J98" s="42">
        <f>G98-H98-I98</f>
        <v>6</v>
      </c>
      <c r="K98" s="42">
        <f>F98+J98</f>
        <v>7</v>
      </c>
      <c r="L98" s="42">
        <v>0</v>
      </c>
      <c r="M98" s="44" t="s">
        <v>82</v>
      </c>
      <c r="N98" s="44">
        <v>0</v>
      </c>
      <c r="O98" s="44">
        <v>0</v>
      </c>
      <c r="P98" s="44">
        <v>0</v>
      </c>
    </row>
    <row r="99" spans="1:16" ht="24">
      <c r="A99" s="42" t="s">
        <v>55</v>
      </c>
      <c r="B99" s="42">
        <v>2</v>
      </c>
      <c r="C99" s="42">
        <v>2</v>
      </c>
      <c r="D99" s="42">
        <v>0</v>
      </c>
      <c r="E99" s="42">
        <v>0</v>
      </c>
      <c r="F99" s="42">
        <f t="shared" si="12"/>
        <v>2</v>
      </c>
      <c r="G99" s="42">
        <v>8</v>
      </c>
      <c r="H99" s="42">
        <v>0</v>
      </c>
      <c r="I99" s="42">
        <v>0</v>
      </c>
      <c r="J99" s="42">
        <f t="shared" ref="J99:J107" si="13">G99-H99-I99</f>
        <v>8</v>
      </c>
      <c r="K99" s="42">
        <f t="shared" ref="K99:K107" si="14">F99+J99</f>
        <v>10</v>
      </c>
      <c r="L99" s="42">
        <v>0</v>
      </c>
      <c r="M99" s="44" t="s">
        <v>82</v>
      </c>
      <c r="N99" s="44">
        <v>0</v>
      </c>
      <c r="O99" s="44">
        <v>0</v>
      </c>
      <c r="P99" s="44">
        <v>0</v>
      </c>
    </row>
    <row r="100" spans="1:16" ht="24">
      <c r="A100" s="42" t="s">
        <v>56</v>
      </c>
      <c r="B100" s="42">
        <v>2</v>
      </c>
      <c r="C100" s="42">
        <v>2</v>
      </c>
      <c r="D100" s="42">
        <v>0</v>
      </c>
      <c r="E100" s="42">
        <v>0</v>
      </c>
      <c r="F100" s="42">
        <f t="shared" si="12"/>
        <v>2</v>
      </c>
      <c r="G100" s="42">
        <v>9</v>
      </c>
      <c r="H100" s="42">
        <v>0</v>
      </c>
      <c r="I100" s="42">
        <v>0</v>
      </c>
      <c r="J100" s="42">
        <f t="shared" si="13"/>
        <v>9</v>
      </c>
      <c r="K100" s="42">
        <f t="shared" si="14"/>
        <v>11</v>
      </c>
      <c r="L100" s="42">
        <v>0</v>
      </c>
      <c r="M100" s="44" t="s">
        <v>82</v>
      </c>
      <c r="N100" s="44">
        <v>0</v>
      </c>
      <c r="O100" s="44">
        <v>0</v>
      </c>
      <c r="P100" s="44">
        <v>0</v>
      </c>
    </row>
    <row r="101" spans="1:16" ht="24">
      <c r="A101" s="42" t="s">
        <v>57</v>
      </c>
      <c r="B101" s="42">
        <v>3</v>
      </c>
      <c r="C101" s="42">
        <v>5</v>
      </c>
      <c r="D101" s="42">
        <v>0</v>
      </c>
      <c r="E101" s="42">
        <v>0</v>
      </c>
      <c r="F101" s="42">
        <f t="shared" si="12"/>
        <v>5</v>
      </c>
      <c r="G101" s="42">
        <v>10</v>
      </c>
      <c r="H101" s="42">
        <v>0</v>
      </c>
      <c r="I101" s="42">
        <v>0</v>
      </c>
      <c r="J101" s="42">
        <f t="shared" si="13"/>
        <v>10</v>
      </c>
      <c r="K101" s="42">
        <f t="shared" si="14"/>
        <v>15</v>
      </c>
      <c r="L101" s="42">
        <v>0</v>
      </c>
      <c r="M101" s="44" t="s">
        <v>82</v>
      </c>
      <c r="N101" s="44">
        <v>0</v>
      </c>
      <c r="O101" s="44">
        <v>0</v>
      </c>
      <c r="P101" s="44">
        <v>0</v>
      </c>
    </row>
    <row r="102" spans="1:16" ht="24">
      <c r="A102" s="42" t="s">
        <v>58</v>
      </c>
      <c r="B102" s="42">
        <v>0</v>
      </c>
      <c r="C102" s="42">
        <v>0</v>
      </c>
      <c r="D102" s="42">
        <v>0</v>
      </c>
      <c r="E102" s="42">
        <v>0</v>
      </c>
      <c r="F102" s="42">
        <f t="shared" si="12"/>
        <v>0</v>
      </c>
      <c r="G102" s="42">
        <v>0</v>
      </c>
      <c r="H102" s="42">
        <v>0</v>
      </c>
      <c r="I102" s="42">
        <v>0</v>
      </c>
      <c r="J102" s="42">
        <f t="shared" si="13"/>
        <v>0</v>
      </c>
      <c r="K102" s="42">
        <f t="shared" si="14"/>
        <v>0</v>
      </c>
      <c r="L102" s="42">
        <v>0</v>
      </c>
      <c r="M102" s="44" t="s">
        <v>82</v>
      </c>
      <c r="N102" s="44">
        <v>0</v>
      </c>
      <c r="O102" s="44">
        <v>0</v>
      </c>
      <c r="P102" s="44">
        <v>0</v>
      </c>
    </row>
    <row r="103" spans="1:16" ht="24">
      <c r="A103" s="42" t="s">
        <v>59</v>
      </c>
      <c r="B103" s="42">
        <v>2</v>
      </c>
      <c r="C103" s="42">
        <v>2</v>
      </c>
      <c r="D103" s="42">
        <v>0</v>
      </c>
      <c r="E103" s="42">
        <v>0</v>
      </c>
      <c r="F103" s="42">
        <f t="shared" si="12"/>
        <v>2</v>
      </c>
      <c r="G103" s="42">
        <v>9</v>
      </c>
      <c r="H103" s="42">
        <v>0</v>
      </c>
      <c r="I103" s="42">
        <v>0</v>
      </c>
      <c r="J103" s="42">
        <f t="shared" si="13"/>
        <v>9</v>
      </c>
      <c r="K103" s="42">
        <f t="shared" si="14"/>
        <v>11</v>
      </c>
      <c r="L103" s="42">
        <v>0</v>
      </c>
      <c r="M103" s="44" t="s">
        <v>82</v>
      </c>
      <c r="N103" s="44">
        <v>0</v>
      </c>
      <c r="O103" s="44" t="e">
        <f t="shared" ref="O103:O107" si="15">N103/L103</f>
        <v>#DIV/0!</v>
      </c>
      <c r="P103" s="44">
        <v>0</v>
      </c>
    </row>
    <row r="104" spans="1:16" ht="24">
      <c r="A104" s="42" t="s">
        <v>60</v>
      </c>
      <c r="B104" s="42">
        <v>2</v>
      </c>
      <c r="C104" s="42">
        <v>1</v>
      </c>
      <c r="D104" s="42">
        <v>0</v>
      </c>
      <c r="E104" s="42">
        <v>0</v>
      </c>
      <c r="F104" s="42">
        <f t="shared" si="12"/>
        <v>1</v>
      </c>
      <c r="G104" s="42">
        <v>12</v>
      </c>
      <c r="H104" s="42">
        <v>0</v>
      </c>
      <c r="I104" s="42">
        <v>0</v>
      </c>
      <c r="J104" s="42">
        <f t="shared" si="13"/>
        <v>12</v>
      </c>
      <c r="K104" s="42">
        <f t="shared" si="14"/>
        <v>13</v>
      </c>
      <c r="L104" s="42">
        <v>0</v>
      </c>
      <c r="M104" s="44" t="s">
        <v>82</v>
      </c>
      <c r="N104" s="44">
        <v>0</v>
      </c>
      <c r="O104" s="44">
        <v>0</v>
      </c>
      <c r="P104" s="44">
        <v>0</v>
      </c>
    </row>
    <row r="105" spans="1:16" ht="24">
      <c r="A105" s="42" t="s">
        <v>61</v>
      </c>
      <c r="B105" s="42">
        <v>2</v>
      </c>
      <c r="C105" s="42">
        <v>1</v>
      </c>
      <c r="D105" s="42">
        <v>0</v>
      </c>
      <c r="E105" s="42">
        <v>0</v>
      </c>
      <c r="F105" s="42">
        <f>C105+D105+E105</f>
        <v>1</v>
      </c>
      <c r="G105" s="42">
        <v>5</v>
      </c>
      <c r="H105" s="42">
        <v>0</v>
      </c>
      <c r="I105" s="42">
        <v>0</v>
      </c>
      <c r="J105" s="42">
        <f t="shared" si="13"/>
        <v>5</v>
      </c>
      <c r="K105" s="42">
        <f t="shared" si="14"/>
        <v>6</v>
      </c>
      <c r="L105" s="42">
        <v>0</v>
      </c>
      <c r="M105" s="44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62</v>
      </c>
      <c r="B106" s="42">
        <v>3</v>
      </c>
      <c r="C106" s="42">
        <v>1</v>
      </c>
      <c r="D106" s="42">
        <v>0</v>
      </c>
      <c r="E106" s="42">
        <v>0</v>
      </c>
      <c r="F106" s="42">
        <f>C106+D96+E106</f>
        <v>1</v>
      </c>
      <c r="G106" s="42">
        <v>8</v>
      </c>
      <c r="H106" s="42">
        <v>0</v>
      </c>
      <c r="I106" s="42">
        <v>0</v>
      </c>
      <c r="J106" s="42">
        <f t="shared" si="13"/>
        <v>8</v>
      </c>
      <c r="K106" s="42">
        <f t="shared" si="14"/>
        <v>9</v>
      </c>
      <c r="L106" s="42">
        <v>0</v>
      </c>
      <c r="M106" s="44" t="s">
        <v>82</v>
      </c>
      <c r="N106" s="44">
        <v>0</v>
      </c>
      <c r="O106" s="44">
        <v>0</v>
      </c>
      <c r="P106" s="44">
        <v>0</v>
      </c>
    </row>
    <row r="107" spans="1:16" ht="24">
      <c r="A107" s="42" t="s">
        <v>63</v>
      </c>
      <c r="B107" s="42">
        <v>3</v>
      </c>
      <c r="C107" s="42">
        <v>1</v>
      </c>
      <c r="D107" s="42">
        <v>0</v>
      </c>
      <c r="E107" s="42">
        <v>0</v>
      </c>
      <c r="F107" s="42">
        <f>C107+D97+E107</f>
        <v>1</v>
      </c>
      <c r="G107" s="42">
        <v>8</v>
      </c>
      <c r="H107" s="42">
        <v>0</v>
      </c>
      <c r="I107" s="42">
        <v>0</v>
      </c>
      <c r="J107" s="42">
        <f t="shared" si="13"/>
        <v>8</v>
      </c>
      <c r="K107" s="42">
        <f t="shared" si="14"/>
        <v>9</v>
      </c>
      <c r="L107" s="42">
        <v>0</v>
      </c>
      <c r="M107" s="44" t="s">
        <v>82</v>
      </c>
      <c r="N107" s="44">
        <v>0</v>
      </c>
      <c r="O107" s="44" t="e">
        <f t="shared" si="15"/>
        <v>#DIV/0!</v>
      </c>
      <c r="P107" s="44">
        <v>0</v>
      </c>
    </row>
    <row r="108" spans="1:16" ht="24">
      <c r="A108" s="42" t="s">
        <v>64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4"/>
      <c r="N108" s="44"/>
      <c r="O108" s="44"/>
      <c r="P108" s="44">
        <v>0</v>
      </c>
    </row>
    <row r="109" spans="1:16" ht="24">
      <c r="A109" s="42" t="s">
        <v>65</v>
      </c>
      <c r="B109" s="42">
        <v>4</v>
      </c>
      <c r="C109" s="42">
        <v>6</v>
      </c>
      <c r="D109" s="42">
        <v>0</v>
      </c>
      <c r="E109" s="42">
        <v>0</v>
      </c>
      <c r="F109" s="42">
        <f>C109+D99+E109</f>
        <v>6</v>
      </c>
      <c r="G109" s="42">
        <v>14</v>
      </c>
      <c r="H109" s="42">
        <v>0</v>
      </c>
      <c r="I109" s="42">
        <v>0</v>
      </c>
      <c r="J109" s="42">
        <f>G109-H109-I109</f>
        <v>14</v>
      </c>
      <c r="K109" s="42">
        <f>F109+J109</f>
        <v>20</v>
      </c>
      <c r="L109" s="42">
        <v>0</v>
      </c>
      <c r="M109" s="44" t="s">
        <v>82</v>
      </c>
      <c r="N109" s="44">
        <v>0</v>
      </c>
      <c r="O109" s="44" t="e">
        <f>N109/L109</f>
        <v>#DIV/0!</v>
      </c>
      <c r="P109" s="44">
        <v>0</v>
      </c>
    </row>
    <row r="110" spans="1:16" ht="24">
      <c r="A110" s="84" t="s">
        <v>23</v>
      </c>
      <c r="B110" s="85">
        <f>SUM(B98:B109)</f>
        <v>25</v>
      </c>
      <c r="C110" s="85">
        <f>SUM(C98:C109)</f>
        <v>22</v>
      </c>
      <c r="D110" s="85">
        <f>SUM(D98:D109)</f>
        <v>0</v>
      </c>
      <c r="E110" s="85">
        <f>SUM(E98:E109)</f>
        <v>0</v>
      </c>
      <c r="F110" s="86">
        <f>C110+D100+E110</f>
        <v>22</v>
      </c>
      <c r="G110" s="85">
        <f>SUM(G98:G109)</f>
        <v>89</v>
      </c>
      <c r="H110" s="85">
        <f>SUM(H98:H109)</f>
        <v>0</v>
      </c>
      <c r="I110" s="85">
        <f>SUM(I98:I109)</f>
        <v>0</v>
      </c>
      <c r="J110" s="86">
        <f>G110-H110-I110</f>
        <v>89</v>
      </c>
      <c r="K110" s="86">
        <f>F110+J110</f>
        <v>111</v>
      </c>
      <c r="L110" s="85">
        <f>SUM(L98:L109)</f>
        <v>0</v>
      </c>
      <c r="M110" s="87" t="s">
        <v>82</v>
      </c>
      <c r="N110" s="87">
        <f>SUM(N98:N109)</f>
        <v>0</v>
      </c>
      <c r="O110" s="112" t="e">
        <f>N110/L110</f>
        <v>#DIV/0!</v>
      </c>
      <c r="P110" s="87">
        <f>SUM(P98:P109)/7</f>
        <v>0</v>
      </c>
    </row>
    <row r="111" spans="1:16" ht="24">
      <c r="A111" s="95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8"/>
      <c r="N111" s="98"/>
      <c r="O111" s="98"/>
      <c r="P111" s="98"/>
    </row>
    <row r="112" spans="1:16" ht="24">
      <c r="A112" s="208" t="s">
        <v>104</v>
      </c>
      <c r="B112" s="209" t="s">
        <v>20</v>
      </c>
      <c r="C112" s="210" t="s">
        <v>40</v>
      </c>
      <c r="D112" s="211"/>
      <c r="E112" s="211"/>
      <c r="F112" s="212"/>
      <c r="G112" s="210" t="s">
        <v>41</v>
      </c>
      <c r="H112" s="211"/>
      <c r="I112" s="211"/>
      <c r="J112" s="212"/>
      <c r="K112" s="205" t="s">
        <v>42</v>
      </c>
      <c r="L112" s="205" t="s">
        <v>43</v>
      </c>
      <c r="M112" s="205" t="s">
        <v>44</v>
      </c>
      <c r="N112" s="205" t="s">
        <v>45</v>
      </c>
      <c r="O112" s="205" t="s">
        <v>46</v>
      </c>
      <c r="P112" s="205" t="s">
        <v>21</v>
      </c>
    </row>
    <row r="113" spans="1:16">
      <c r="A113" s="208"/>
      <c r="B113" s="209"/>
      <c r="C113" s="205" t="s">
        <v>47</v>
      </c>
      <c r="D113" s="205" t="s">
        <v>48</v>
      </c>
      <c r="E113" s="205" t="s">
        <v>49</v>
      </c>
      <c r="F113" s="205" t="s">
        <v>50</v>
      </c>
      <c r="G113" s="205" t="s">
        <v>51</v>
      </c>
      <c r="H113" s="205" t="s">
        <v>52</v>
      </c>
      <c r="I113" s="205" t="s">
        <v>49</v>
      </c>
      <c r="J113" s="205" t="s">
        <v>53</v>
      </c>
      <c r="K113" s="206"/>
      <c r="L113" s="206"/>
      <c r="M113" s="206"/>
      <c r="N113" s="206"/>
      <c r="O113" s="206"/>
      <c r="P113" s="206"/>
    </row>
    <row r="114" spans="1:16">
      <c r="A114" s="208"/>
      <c r="B114" s="209"/>
      <c r="C114" s="206"/>
      <c r="D114" s="206"/>
      <c r="E114" s="20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</row>
    <row r="115" spans="1:16">
      <c r="A115" s="208"/>
      <c r="B115" s="209"/>
      <c r="C115" s="207"/>
      <c r="D115" s="207"/>
      <c r="E115" s="207"/>
      <c r="F115" s="207"/>
      <c r="G115" s="207"/>
      <c r="H115" s="207"/>
      <c r="I115" s="207"/>
      <c r="J115" s="207"/>
      <c r="K115" s="207"/>
      <c r="L115" s="207"/>
      <c r="M115" s="207"/>
      <c r="N115" s="207"/>
      <c r="O115" s="207"/>
      <c r="P115" s="207"/>
    </row>
    <row r="116" spans="1:16" ht="24">
      <c r="A116" s="42" t="s">
        <v>54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4"/>
      <c r="N116" s="44"/>
      <c r="O116" s="44"/>
      <c r="P116" s="44"/>
    </row>
    <row r="117" spans="1:16" ht="24">
      <c r="A117" s="42" t="s">
        <v>55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4"/>
      <c r="N117" s="44"/>
      <c r="O117" s="44"/>
      <c r="P117" s="44"/>
    </row>
    <row r="118" spans="1:16" ht="24">
      <c r="A118" s="42" t="s">
        <v>56</v>
      </c>
      <c r="B118" s="42">
        <v>1</v>
      </c>
      <c r="C118" s="42">
        <v>4</v>
      </c>
      <c r="D118" s="42">
        <v>0</v>
      </c>
      <c r="E118" s="42">
        <v>0</v>
      </c>
      <c r="F118" s="42">
        <f>C118+D108+E118</f>
        <v>4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4</v>
      </c>
      <c r="L118" s="42">
        <v>0</v>
      </c>
      <c r="M118" s="44"/>
      <c r="N118" s="44">
        <v>0</v>
      </c>
      <c r="O118" s="44" t="e">
        <f>N118/L118</f>
        <v>#DIV/0!</v>
      </c>
      <c r="P118" s="44">
        <v>0</v>
      </c>
    </row>
    <row r="119" spans="1:16" ht="24">
      <c r="A119" s="42" t="s">
        <v>57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4"/>
      <c r="N119" s="44"/>
      <c r="O119" s="44"/>
      <c r="P119" s="44"/>
    </row>
    <row r="120" spans="1:16" ht="24">
      <c r="A120" s="42" t="s">
        <v>58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4"/>
      <c r="N120" s="44"/>
      <c r="O120" s="44"/>
      <c r="P120" s="44"/>
    </row>
    <row r="121" spans="1:16" ht="24">
      <c r="A121" s="42" t="s">
        <v>59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4"/>
      <c r="N121" s="44"/>
      <c r="O121" s="44"/>
      <c r="P121" s="44"/>
    </row>
    <row r="122" spans="1:16" ht="24">
      <c r="A122" s="42" t="s">
        <v>60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4"/>
      <c r="N122" s="44"/>
      <c r="O122" s="44"/>
      <c r="P122" s="44"/>
    </row>
    <row r="123" spans="1:16" ht="24">
      <c r="A123" s="42" t="s">
        <v>61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4"/>
      <c r="N123" s="44"/>
      <c r="O123" s="44"/>
      <c r="P123" s="44"/>
    </row>
    <row r="124" spans="1:16" ht="24">
      <c r="A124" s="42" t="s">
        <v>62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4"/>
      <c r="N124" s="44"/>
      <c r="O124" s="44"/>
      <c r="P124" s="44"/>
    </row>
    <row r="125" spans="1:16" ht="24">
      <c r="A125" s="42" t="s">
        <v>63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4"/>
      <c r="N125" s="44"/>
      <c r="O125" s="44"/>
      <c r="P125" s="44"/>
    </row>
    <row r="126" spans="1:16" ht="24">
      <c r="A126" s="42" t="s">
        <v>64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4"/>
      <c r="N126" s="44"/>
      <c r="O126" s="44"/>
      <c r="P126" s="44"/>
    </row>
    <row r="127" spans="1:16" ht="24">
      <c r="A127" s="42" t="s">
        <v>65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4"/>
      <c r="N127" s="44"/>
      <c r="O127" s="44"/>
      <c r="P127" s="44"/>
    </row>
    <row r="128" spans="1:16" ht="24">
      <c r="A128" s="84" t="s">
        <v>23</v>
      </c>
      <c r="B128" s="85">
        <f>SUM(B116:B127)</f>
        <v>1</v>
      </c>
      <c r="C128" s="85">
        <f>SUM(C116:C127)</f>
        <v>4</v>
      </c>
      <c r="D128" s="85">
        <f>SUM(D116:D127)</f>
        <v>0</v>
      </c>
      <c r="E128" s="85">
        <f>SUM(E116:E127)</f>
        <v>0</v>
      </c>
      <c r="F128" s="86">
        <f>C128+D118+E128</f>
        <v>4</v>
      </c>
      <c r="G128" s="85">
        <f>SUM(G116:G127)</f>
        <v>0</v>
      </c>
      <c r="H128" s="85">
        <f>SUM(H116:H127)</f>
        <v>0</v>
      </c>
      <c r="I128" s="85">
        <f>SUM(I116:I127)</f>
        <v>0</v>
      </c>
      <c r="J128" s="86">
        <f>G128-H128-I128</f>
        <v>0</v>
      </c>
      <c r="K128" s="86">
        <f>F128+J128</f>
        <v>4</v>
      </c>
      <c r="L128" s="85">
        <f>SUM(L116:L127)</f>
        <v>0</v>
      </c>
      <c r="M128" s="87"/>
      <c r="N128" s="87">
        <f>SUM(N116:N127)</f>
        <v>0</v>
      </c>
      <c r="O128" s="112" t="e">
        <f>N128/L128</f>
        <v>#DIV/0!</v>
      </c>
      <c r="P128" s="87">
        <f>SUM(P116:P127)</f>
        <v>0</v>
      </c>
    </row>
    <row r="129" spans="1:16" ht="24">
      <c r="A129" s="95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8"/>
      <c r="N129" s="98"/>
      <c r="O129" s="98"/>
      <c r="P129" s="98"/>
    </row>
    <row r="130" spans="1:16" ht="24">
      <c r="A130" s="208" t="s">
        <v>114</v>
      </c>
      <c r="B130" s="209" t="s">
        <v>20</v>
      </c>
      <c r="C130" s="210" t="s">
        <v>40</v>
      </c>
      <c r="D130" s="211"/>
      <c r="E130" s="211"/>
      <c r="F130" s="212"/>
      <c r="G130" s="210" t="s">
        <v>41</v>
      </c>
      <c r="H130" s="211"/>
      <c r="I130" s="211"/>
      <c r="J130" s="212"/>
      <c r="K130" s="205" t="s">
        <v>42</v>
      </c>
      <c r="L130" s="205" t="s">
        <v>43</v>
      </c>
      <c r="M130" s="205" t="s">
        <v>44</v>
      </c>
      <c r="N130" s="205" t="s">
        <v>45</v>
      </c>
      <c r="O130" s="205" t="s">
        <v>46</v>
      </c>
      <c r="P130" s="205" t="s">
        <v>21</v>
      </c>
    </row>
    <row r="131" spans="1:16">
      <c r="A131" s="208"/>
      <c r="B131" s="209"/>
      <c r="C131" s="205" t="s">
        <v>47</v>
      </c>
      <c r="D131" s="205" t="s">
        <v>48</v>
      </c>
      <c r="E131" s="205" t="s">
        <v>49</v>
      </c>
      <c r="F131" s="205" t="s">
        <v>50</v>
      </c>
      <c r="G131" s="205" t="s">
        <v>51</v>
      </c>
      <c r="H131" s="205" t="s">
        <v>52</v>
      </c>
      <c r="I131" s="205" t="s">
        <v>49</v>
      </c>
      <c r="J131" s="205" t="s">
        <v>53</v>
      </c>
      <c r="K131" s="206"/>
      <c r="L131" s="206"/>
      <c r="M131" s="206"/>
      <c r="N131" s="206"/>
      <c r="O131" s="206"/>
      <c r="P131" s="206"/>
    </row>
    <row r="132" spans="1:16">
      <c r="A132" s="208"/>
      <c r="B132" s="209"/>
      <c r="C132" s="20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</row>
    <row r="133" spans="1:16">
      <c r="A133" s="208"/>
      <c r="B133" s="209"/>
      <c r="C133" s="207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</row>
    <row r="134" spans="1:16" ht="24">
      <c r="A134" s="42" t="s">
        <v>54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4"/>
      <c r="N134" s="44"/>
      <c r="O134" s="44"/>
      <c r="P134" s="44"/>
    </row>
    <row r="135" spans="1:16" ht="24">
      <c r="A135" s="42" t="s">
        <v>55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4"/>
      <c r="N135" s="44"/>
      <c r="O135" s="44"/>
      <c r="P135" s="44"/>
    </row>
    <row r="136" spans="1:16" ht="24">
      <c r="A136" s="42" t="s">
        <v>56</v>
      </c>
      <c r="B136" s="42">
        <v>1</v>
      </c>
      <c r="C136" s="42">
        <v>0</v>
      </c>
      <c r="D136" s="42">
        <v>0</v>
      </c>
      <c r="E136" s="42">
        <v>0</v>
      </c>
      <c r="F136" s="42">
        <f>C136+D126+E136</f>
        <v>0</v>
      </c>
      <c r="G136" s="42">
        <v>13</v>
      </c>
      <c r="H136" s="42">
        <v>0</v>
      </c>
      <c r="I136" s="42">
        <v>0</v>
      </c>
      <c r="J136" s="42">
        <f>G136-H136-I136</f>
        <v>13</v>
      </c>
      <c r="K136" s="42">
        <f>F136+J136</f>
        <v>13</v>
      </c>
      <c r="L136" s="42">
        <v>0</v>
      </c>
      <c r="M136" s="44" t="s">
        <v>82</v>
      </c>
      <c r="N136" s="44">
        <v>0</v>
      </c>
      <c r="O136" s="44" t="e">
        <f>N136/L136</f>
        <v>#DIV/0!</v>
      </c>
      <c r="P136" s="44">
        <v>0</v>
      </c>
    </row>
    <row r="137" spans="1:16" ht="24">
      <c r="A137" s="42" t="s">
        <v>57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4"/>
      <c r="N137" s="44"/>
      <c r="O137" s="44"/>
      <c r="P137" s="44"/>
    </row>
    <row r="138" spans="1:16" ht="24">
      <c r="A138" s="42" t="s">
        <v>58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4"/>
      <c r="N138" s="44"/>
      <c r="O138" s="44"/>
      <c r="P138" s="44"/>
    </row>
    <row r="139" spans="1:16" ht="24">
      <c r="A139" s="42" t="s">
        <v>59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4"/>
      <c r="N139" s="44"/>
      <c r="O139" s="44"/>
      <c r="P139" s="44"/>
    </row>
    <row r="140" spans="1:16" ht="24">
      <c r="A140" s="42" t="s">
        <v>60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4"/>
      <c r="N140" s="44"/>
      <c r="O140" s="44"/>
      <c r="P140" s="44"/>
    </row>
    <row r="141" spans="1:16" ht="24">
      <c r="A141" s="42" t="s">
        <v>61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4"/>
      <c r="N141" s="44"/>
      <c r="O141" s="44"/>
      <c r="P141" s="44"/>
    </row>
    <row r="142" spans="1:16" ht="24">
      <c r="A142" s="42" t="s">
        <v>62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4"/>
      <c r="N142" s="44"/>
      <c r="O142" s="44"/>
      <c r="P142" s="44"/>
    </row>
    <row r="143" spans="1:16" ht="24">
      <c r="A143" s="42" t="s">
        <v>63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4"/>
      <c r="N143" s="44"/>
      <c r="O143" s="44"/>
      <c r="P143" s="44"/>
    </row>
    <row r="144" spans="1:16" ht="24">
      <c r="A144" s="42" t="s">
        <v>64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4"/>
      <c r="N144" s="44"/>
      <c r="O144" s="44"/>
      <c r="P144" s="44"/>
    </row>
    <row r="145" spans="1:16" ht="24">
      <c r="A145" s="42" t="s">
        <v>65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4"/>
      <c r="N145" s="44"/>
      <c r="O145" s="44"/>
      <c r="P145" s="44"/>
    </row>
    <row r="146" spans="1:16" ht="24">
      <c r="A146" s="84" t="s">
        <v>23</v>
      </c>
      <c r="B146" s="85">
        <f>SUM(B134:B145)</f>
        <v>1</v>
      </c>
      <c r="C146" s="85">
        <f>SUM(C134:C145)</f>
        <v>0</v>
      </c>
      <c r="D146" s="85">
        <f>SUM(D134:D145)</f>
        <v>0</v>
      </c>
      <c r="E146" s="85">
        <f>SUM(E134:E145)</f>
        <v>0</v>
      </c>
      <c r="F146" s="86">
        <f>C146+D136+E146</f>
        <v>0</v>
      </c>
      <c r="G146" s="85">
        <f>SUM(G134:G145)</f>
        <v>13</v>
      </c>
      <c r="H146" s="85">
        <f>SUM(H134:H145)</f>
        <v>0</v>
      </c>
      <c r="I146" s="85">
        <f>SUM(I134:I145)</f>
        <v>0</v>
      </c>
      <c r="J146" s="86">
        <f>G146-H146-I146</f>
        <v>13</v>
      </c>
      <c r="K146" s="86">
        <f>F146+J146</f>
        <v>13</v>
      </c>
      <c r="L146" s="85">
        <f>SUM(L134:L145)</f>
        <v>0</v>
      </c>
      <c r="M146" s="87" t="s">
        <v>82</v>
      </c>
      <c r="N146" s="87">
        <f>SUM(N134:N145)</f>
        <v>0</v>
      </c>
      <c r="O146" s="112" t="e">
        <f>N146/L146</f>
        <v>#DIV/0!</v>
      </c>
      <c r="P146" s="87">
        <f>SUM(P134:P145)</f>
        <v>0</v>
      </c>
    </row>
    <row r="147" spans="1:16" ht="24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</row>
    <row r="148" spans="1:16" ht="24">
      <c r="A148" s="208" t="s">
        <v>110</v>
      </c>
      <c r="B148" s="209" t="s">
        <v>20</v>
      </c>
      <c r="C148" s="210" t="s">
        <v>40</v>
      </c>
      <c r="D148" s="211"/>
      <c r="E148" s="211"/>
      <c r="F148" s="212"/>
      <c r="G148" s="210" t="s">
        <v>41</v>
      </c>
      <c r="H148" s="211"/>
      <c r="I148" s="211"/>
      <c r="J148" s="212"/>
      <c r="K148" s="205" t="s">
        <v>42</v>
      </c>
      <c r="L148" s="205" t="s">
        <v>43</v>
      </c>
      <c r="M148" s="205" t="s">
        <v>44</v>
      </c>
      <c r="N148" s="205" t="s">
        <v>45</v>
      </c>
      <c r="O148" s="205" t="s">
        <v>46</v>
      </c>
      <c r="P148" s="205" t="s">
        <v>21</v>
      </c>
    </row>
    <row r="149" spans="1:16">
      <c r="A149" s="208"/>
      <c r="B149" s="209"/>
      <c r="C149" s="205" t="s">
        <v>47</v>
      </c>
      <c r="D149" s="205" t="s">
        <v>48</v>
      </c>
      <c r="E149" s="205" t="s">
        <v>49</v>
      </c>
      <c r="F149" s="205" t="s">
        <v>50</v>
      </c>
      <c r="G149" s="205" t="s">
        <v>51</v>
      </c>
      <c r="H149" s="205" t="s">
        <v>52</v>
      </c>
      <c r="I149" s="205" t="s">
        <v>49</v>
      </c>
      <c r="J149" s="205" t="s">
        <v>53</v>
      </c>
      <c r="K149" s="206"/>
      <c r="L149" s="206"/>
      <c r="M149" s="206"/>
      <c r="N149" s="206"/>
      <c r="O149" s="206"/>
      <c r="P149" s="206"/>
    </row>
    <row r="150" spans="1:16">
      <c r="A150" s="208"/>
      <c r="B150" s="209"/>
      <c r="C150" s="206"/>
      <c r="D150" s="206"/>
      <c r="E150" s="206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</row>
    <row r="151" spans="1:16">
      <c r="A151" s="208"/>
      <c r="B151" s="209"/>
      <c r="C151" s="207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</row>
    <row r="152" spans="1:16" ht="24">
      <c r="A152" s="42" t="s">
        <v>54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>
        <f>L152*O152</f>
        <v>0</v>
      </c>
      <c r="O152" s="42"/>
      <c r="P152" s="42"/>
    </row>
    <row r="153" spans="1:16" ht="24">
      <c r="A153" s="42" t="s">
        <v>55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>
        <f t="shared" ref="N153:N163" si="16">L153*O153</f>
        <v>0</v>
      </c>
      <c r="O153" s="42"/>
      <c r="P153" s="42"/>
    </row>
    <row r="154" spans="1:16" ht="24">
      <c r="A154" s="42" t="s">
        <v>56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>
        <f t="shared" si="16"/>
        <v>0</v>
      </c>
      <c r="O154" s="42"/>
      <c r="P154" s="42"/>
    </row>
    <row r="155" spans="1:16" ht="24">
      <c r="A155" s="42" t="s">
        <v>57</v>
      </c>
      <c r="B155" s="42">
        <v>2</v>
      </c>
      <c r="C155" s="42">
        <v>0</v>
      </c>
      <c r="D155" s="42"/>
      <c r="E155" s="42"/>
      <c r="F155" s="42">
        <f>C155+D155+E155</f>
        <v>0</v>
      </c>
      <c r="G155" s="42">
        <v>15</v>
      </c>
      <c r="H155" s="42"/>
      <c r="I155" s="42"/>
      <c r="J155" s="42">
        <f>G155-H155-I155</f>
        <v>15</v>
      </c>
      <c r="K155" s="42">
        <f>F155+J155</f>
        <v>15</v>
      </c>
      <c r="L155" s="42">
        <v>0</v>
      </c>
      <c r="M155" s="44" t="s">
        <v>82</v>
      </c>
      <c r="N155" s="42">
        <f t="shared" si="16"/>
        <v>0</v>
      </c>
      <c r="O155" s="42">
        <v>0</v>
      </c>
      <c r="P155" s="42">
        <v>0</v>
      </c>
    </row>
    <row r="156" spans="1:16" ht="24">
      <c r="A156" s="42" t="s">
        <v>58</v>
      </c>
      <c r="B156" s="47">
        <v>1</v>
      </c>
      <c r="C156" s="47">
        <v>0</v>
      </c>
      <c r="D156" s="47">
        <v>0</v>
      </c>
      <c r="E156" s="47"/>
      <c r="F156" s="47">
        <f t="shared" ref="F156:F164" si="17">C156+D156+E156</f>
        <v>0</v>
      </c>
      <c r="G156" s="42">
        <v>1</v>
      </c>
      <c r="H156" s="42"/>
      <c r="I156" s="42"/>
      <c r="J156" s="42">
        <f t="shared" ref="J156:J163" si="18">G156-H156-I156</f>
        <v>1</v>
      </c>
      <c r="K156" s="42">
        <f t="shared" ref="K156:K163" si="19">F156+J156</f>
        <v>1</v>
      </c>
      <c r="L156" s="42">
        <v>0</v>
      </c>
      <c r="M156" s="44" t="s">
        <v>82</v>
      </c>
      <c r="N156" s="42">
        <f t="shared" si="16"/>
        <v>0</v>
      </c>
      <c r="O156" s="42">
        <v>0</v>
      </c>
      <c r="P156" s="42">
        <v>0</v>
      </c>
    </row>
    <row r="157" spans="1:16" ht="24">
      <c r="A157" s="42" t="s">
        <v>59</v>
      </c>
      <c r="B157" s="47"/>
      <c r="C157" s="47"/>
      <c r="D157" s="47"/>
      <c r="E157" s="47"/>
      <c r="F157" s="47"/>
      <c r="G157" s="42"/>
      <c r="H157" s="42"/>
      <c r="I157" s="42"/>
      <c r="J157" s="42"/>
      <c r="K157" s="42"/>
      <c r="L157" s="42"/>
      <c r="M157" s="42"/>
      <c r="N157" s="42">
        <f t="shared" si="16"/>
        <v>0</v>
      </c>
      <c r="O157" s="42"/>
      <c r="P157" s="42"/>
    </row>
    <row r="158" spans="1:16" ht="24">
      <c r="A158" s="42" t="s">
        <v>60</v>
      </c>
      <c r="B158" s="47"/>
      <c r="C158" s="47"/>
      <c r="D158" s="47"/>
      <c r="E158" s="47"/>
      <c r="F158" s="47"/>
      <c r="G158" s="42"/>
      <c r="H158" s="42"/>
      <c r="I158" s="42"/>
      <c r="J158" s="42"/>
      <c r="K158" s="42"/>
      <c r="L158" s="42"/>
      <c r="M158" s="42"/>
      <c r="N158" s="42">
        <f t="shared" si="16"/>
        <v>0</v>
      </c>
      <c r="O158" s="42"/>
      <c r="P158" s="42"/>
    </row>
    <row r="159" spans="1:16" ht="24">
      <c r="A159" s="42" t="s">
        <v>61</v>
      </c>
      <c r="B159" s="47"/>
      <c r="C159" s="47"/>
      <c r="D159" s="47"/>
      <c r="E159" s="47"/>
      <c r="F159" s="47"/>
      <c r="G159" s="42"/>
      <c r="H159" s="42"/>
      <c r="I159" s="42"/>
      <c r="J159" s="42"/>
      <c r="K159" s="42"/>
      <c r="L159" s="42"/>
      <c r="M159" s="42"/>
      <c r="N159" s="42">
        <f t="shared" si="16"/>
        <v>0</v>
      </c>
      <c r="O159" s="42"/>
      <c r="P159" s="42"/>
    </row>
    <row r="160" spans="1:16" ht="24">
      <c r="A160" s="42" t="s">
        <v>62</v>
      </c>
      <c r="B160" s="47">
        <v>1</v>
      </c>
      <c r="C160" s="47">
        <v>0</v>
      </c>
      <c r="D160" s="47">
        <v>0</v>
      </c>
      <c r="E160" s="47"/>
      <c r="F160" s="47">
        <f t="shared" si="17"/>
        <v>0</v>
      </c>
      <c r="G160" s="42">
        <v>1</v>
      </c>
      <c r="H160" s="42"/>
      <c r="I160" s="42"/>
      <c r="J160" s="42">
        <f t="shared" si="18"/>
        <v>1</v>
      </c>
      <c r="K160" s="42">
        <f t="shared" si="19"/>
        <v>1</v>
      </c>
      <c r="L160" s="42">
        <v>0</v>
      </c>
      <c r="M160" s="44" t="s">
        <v>82</v>
      </c>
      <c r="N160" s="42">
        <f t="shared" si="16"/>
        <v>0</v>
      </c>
      <c r="O160" s="42">
        <v>0</v>
      </c>
      <c r="P160" s="42">
        <v>0</v>
      </c>
    </row>
    <row r="161" spans="1:16" ht="24">
      <c r="A161" s="42" t="s">
        <v>63</v>
      </c>
      <c r="B161" s="47"/>
      <c r="C161" s="47"/>
      <c r="D161" s="47"/>
      <c r="E161" s="47"/>
      <c r="F161" s="47"/>
      <c r="G161" s="42"/>
      <c r="H161" s="42"/>
      <c r="I161" s="42"/>
      <c r="J161" s="42"/>
      <c r="K161" s="42"/>
      <c r="L161" s="42"/>
      <c r="M161" s="42"/>
      <c r="N161" s="42">
        <f t="shared" si="16"/>
        <v>0</v>
      </c>
      <c r="O161" s="42"/>
      <c r="P161" s="42"/>
    </row>
    <row r="162" spans="1:16" ht="24">
      <c r="A162" s="42" t="s">
        <v>64</v>
      </c>
      <c r="B162" s="47"/>
      <c r="C162" s="47"/>
      <c r="D162" s="47"/>
      <c r="E162" s="47"/>
      <c r="F162" s="47"/>
      <c r="G162" s="42"/>
      <c r="H162" s="42"/>
      <c r="I162" s="42"/>
      <c r="J162" s="42"/>
      <c r="K162" s="42"/>
      <c r="L162" s="42"/>
      <c r="M162" s="42"/>
      <c r="N162" s="42">
        <f t="shared" si="16"/>
        <v>0</v>
      </c>
      <c r="O162" s="42"/>
      <c r="P162" s="42"/>
    </row>
    <row r="163" spans="1:16" ht="24">
      <c r="A163" s="42" t="s">
        <v>65</v>
      </c>
      <c r="B163" s="47">
        <v>2</v>
      </c>
      <c r="C163" s="47">
        <v>0</v>
      </c>
      <c r="D163" s="47">
        <v>0</v>
      </c>
      <c r="E163" s="47"/>
      <c r="F163" s="47">
        <f t="shared" si="17"/>
        <v>0</v>
      </c>
      <c r="G163" s="42">
        <v>2</v>
      </c>
      <c r="H163" s="42"/>
      <c r="I163" s="42"/>
      <c r="J163" s="42">
        <f t="shared" si="18"/>
        <v>2</v>
      </c>
      <c r="K163" s="42">
        <f t="shared" si="19"/>
        <v>2</v>
      </c>
      <c r="L163" s="42">
        <v>0</v>
      </c>
      <c r="M163" s="44" t="s">
        <v>82</v>
      </c>
      <c r="N163" s="42">
        <f t="shared" si="16"/>
        <v>0</v>
      </c>
      <c r="O163" s="42">
        <v>0</v>
      </c>
      <c r="P163" s="42">
        <v>0</v>
      </c>
    </row>
    <row r="164" spans="1:16" ht="24">
      <c r="A164" s="84" t="s">
        <v>23</v>
      </c>
      <c r="B164" s="85">
        <f>SUM(B155:B163)</f>
        <v>6</v>
      </c>
      <c r="C164" s="85">
        <f>SUM(C155:C163)</f>
        <v>0</v>
      </c>
      <c r="D164" s="85">
        <f>SUM(D155:D163)</f>
        <v>0</v>
      </c>
      <c r="E164" s="85"/>
      <c r="F164" s="86">
        <f t="shared" si="17"/>
        <v>0</v>
      </c>
      <c r="G164" s="85">
        <f>SUM(G152:G163)</f>
        <v>19</v>
      </c>
      <c r="H164" s="85"/>
      <c r="I164" s="85"/>
      <c r="J164" s="86">
        <f>SUM(J152:J163)</f>
        <v>19</v>
      </c>
      <c r="K164" s="86">
        <f>SUM(K152:K163)</f>
        <v>19</v>
      </c>
      <c r="L164" s="85">
        <f>SUM(L152:L163)</f>
        <v>0</v>
      </c>
      <c r="M164" s="123" t="s">
        <v>82</v>
      </c>
      <c r="N164" s="85">
        <f>SUM(N152:N163)</f>
        <v>0</v>
      </c>
      <c r="O164" s="86" t="e">
        <f>N164/L164</f>
        <v>#DIV/0!</v>
      </c>
      <c r="P164" s="85">
        <f>SUM(P152:P163)/4</f>
        <v>0</v>
      </c>
    </row>
    <row r="165" spans="1:16" ht="24">
      <c r="A165" s="95"/>
      <c r="B165" s="96"/>
      <c r="C165" s="96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</row>
    <row r="166" spans="1:16" ht="24">
      <c r="A166" s="208" t="s">
        <v>111</v>
      </c>
      <c r="B166" s="209" t="s">
        <v>20</v>
      </c>
      <c r="C166" s="210" t="s">
        <v>40</v>
      </c>
      <c r="D166" s="211"/>
      <c r="E166" s="211"/>
      <c r="F166" s="212"/>
      <c r="G166" s="210" t="s">
        <v>41</v>
      </c>
      <c r="H166" s="211"/>
      <c r="I166" s="211"/>
      <c r="J166" s="212"/>
      <c r="K166" s="205" t="s">
        <v>42</v>
      </c>
      <c r="L166" s="205" t="s">
        <v>43</v>
      </c>
      <c r="M166" s="205" t="s">
        <v>44</v>
      </c>
      <c r="N166" s="205" t="s">
        <v>45</v>
      </c>
      <c r="O166" s="205" t="s">
        <v>46</v>
      </c>
      <c r="P166" s="205" t="s">
        <v>21</v>
      </c>
    </row>
    <row r="167" spans="1:16">
      <c r="A167" s="208"/>
      <c r="B167" s="209"/>
      <c r="C167" s="205" t="s">
        <v>47</v>
      </c>
      <c r="D167" s="205" t="s">
        <v>48</v>
      </c>
      <c r="E167" s="205" t="s">
        <v>49</v>
      </c>
      <c r="F167" s="205" t="s">
        <v>50</v>
      </c>
      <c r="G167" s="205" t="s">
        <v>51</v>
      </c>
      <c r="H167" s="205" t="s">
        <v>52</v>
      </c>
      <c r="I167" s="205" t="s">
        <v>49</v>
      </c>
      <c r="J167" s="205" t="s">
        <v>53</v>
      </c>
      <c r="K167" s="206"/>
      <c r="L167" s="206"/>
      <c r="M167" s="206"/>
      <c r="N167" s="206"/>
      <c r="O167" s="206"/>
      <c r="P167" s="206"/>
    </row>
    <row r="168" spans="1:16">
      <c r="A168" s="208"/>
      <c r="B168" s="209"/>
      <c r="C168" s="206"/>
      <c r="D168" s="206"/>
      <c r="E168" s="206"/>
      <c r="F168" s="206"/>
      <c r="G168" s="206"/>
      <c r="H168" s="206"/>
      <c r="I168" s="206"/>
      <c r="J168" s="206"/>
      <c r="K168" s="206"/>
      <c r="L168" s="206"/>
      <c r="M168" s="206"/>
      <c r="N168" s="206"/>
      <c r="O168" s="206"/>
      <c r="P168" s="206"/>
    </row>
    <row r="169" spans="1:16">
      <c r="A169" s="208"/>
      <c r="B169" s="209"/>
      <c r="C169" s="207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</row>
    <row r="170" spans="1:16" ht="24">
      <c r="A170" s="42" t="s">
        <v>54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>
        <f>L170*O170</f>
        <v>0</v>
      </c>
      <c r="O170" s="42"/>
      <c r="P170" s="42"/>
    </row>
    <row r="171" spans="1:16" ht="24">
      <c r="A171" s="42" t="s">
        <v>55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>
        <f t="shared" ref="N171:N181" si="20">L171*O171</f>
        <v>0</v>
      </c>
      <c r="O171" s="42"/>
      <c r="P171" s="42"/>
    </row>
    <row r="172" spans="1:16" ht="24">
      <c r="A172" s="42" t="s">
        <v>56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>
        <f t="shared" si="20"/>
        <v>0</v>
      </c>
      <c r="O172" s="42"/>
      <c r="P172" s="42"/>
    </row>
    <row r="173" spans="1:16" ht="24">
      <c r="A173" s="42" t="s">
        <v>57</v>
      </c>
      <c r="B173" s="42">
        <v>0</v>
      </c>
      <c r="C173" s="42">
        <v>0</v>
      </c>
      <c r="D173" s="42"/>
      <c r="E173" s="42"/>
      <c r="F173" s="42">
        <f>C173+D173+E173</f>
        <v>0</v>
      </c>
      <c r="G173" s="42">
        <v>0</v>
      </c>
      <c r="H173" s="42">
        <v>0</v>
      </c>
      <c r="I173" s="42"/>
      <c r="J173" s="42">
        <f>G173-H173-I173</f>
        <v>0</v>
      </c>
      <c r="K173" s="42">
        <f>F173+J173</f>
        <v>0</v>
      </c>
      <c r="L173" s="42">
        <v>0</v>
      </c>
      <c r="M173" s="42"/>
      <c r="N173" s="42">
        <f t="shared" si="20"/>
        <v>0</v>
      </c>
      <c r="O173" s="42">
        <v>0</v>
      </c>
      <c r="P173" s="42">
        <v>0</v>
      </c>
    </row>
    <row r="174" spans="1:16" ht="24">
      <c r="A174" s="42" t="s">
        <v>58</v>
      </c>
      <c r="B174" s="47">
        <v>0</v>
      </c>
      <c r="C174" s="47"/>
      <c r="D174" s="47"/>
      <c r="E174" s="47"/>
      <c r="F174" s="47">
        <f>C174+D174+E174</f>
        <v>0</v>
      </c>
      <c r="G174" s="42">
        <v>0</v>
      </c>
      <c r="H174" s="42">
        <v>0</v>
      </c>
      <c r="I174" s="42"/>
      <c r="J174" s="42">
        <f>G174-H174-I174</f>
        <v>0</v>
      </c>
      <c r="K174" s="42">
        <f>F174+J174</f>
        <v>0</v>
      </c>
      <c r="L174" s="42">
        <v>0</v>
      </c>
      <c r="M174" s="42"/>
      <c r="N174" s="42">
        <f t="shared" si="20"/>
        <v>0</v>
      </c>
      <c r="O174" s="42">
        <v>0</v>
      </c>
      <c r="P174" s="42">
        <v>0</v>
      </c>
    </row>
    <row r="175" spans="1:16" ht="24">
      <c r="A175" s="42" t="s">
        <v>59</v>
      </c>
      <c r="B175" s="47"/>
      <c r="C175" s="47"/>
      <c r="D175" s="47"/>
      <c r="E175" s="47"/>
      <c r="F175" s="47"/>
      <c r="G175" s="42"/>
      <c r="H175" s="42"/>
      <c r="I175" s="42"/>
      <c r="J175" s="42"/>
      <c r="K175" s="42"/>
      <c r="L175" s="42"/>
      <c r="M175" s="42"/>
      <c r="N175" s="42">
        <f t="shared" si="20"/>
        <v>0</v>
      </c>
      <c r="O175" s="42"/>
      <c r="P175" s="42"/>
    </row>
    <row r="176" spans="1:16" ht="24">
      <c r="A176" s="42" t="s">
        <v>60</v>
      </c>
      <c r="B176" s="47"/>
      <c r="C176" s="47"/>
      <c r="D176" s="47"/>
      <c r="E176" s="47"/>
      <c r="F176" s="47"/>
      <c r="G176" s="42"/>
      <c r="H176" s="42"/>
      <c r="I176" s="42"/>
      <c r="J176" s="42"/>
      <c r="K176" s="42"/>
      <c r="L176" s="42"/>
      <c r="M176" s="42"/>
      <c r="N176" s="42">
        <f t="shared" si="20"/>
        <v>0</v>
      </c>
      <c r="O176" s="42"/>
      <c r="P176" s="42"/>
    </row>
    <row r="177" spans="1:16" ht="24">
      <c r="A177" s="42" t="s">
        <v>61</v>
      </c>
      <c r="B177" s="47"/>
      <c r="C177" s="47"/>
      <c r="D177" s="47"/>
      <c r="E177" s="47"/>
      <c r="F177" s="47"/>
      <c r="G177" s="42"/>
      <c r="H177" s="42"/>
      <c r="I177" s="42"/>
      <c r="J177" s="42"/>
      <c r="K177" s="42"/>
      <c r="L177" s="42"/>
      <c r="M177" s="42"/>
      <c r="N177" s="42">
        <f t="shared" si="20"/>
        <v>0</v>
      </c>
      <c r="O177" s="42"/>
      <c r="P177" s="42"/>
    </row>
    <row r="178" spans="1:16" ht="24">
      <c r="A178" s="42" t="s">
        <v>62</v>
      </c>
      <c r="B178" s="47">
        <v>0</v>
      </c>
      <c r="C178" s="47"/>
      <c r="D178" s="47"/>
      <c r="E178" s="47"/>
      <c r="F178" s="47">
        <f>C178+D178+E178</f>
        <v>0</v>
      </c>
      <c r="G178" s="42">
        <v>0</v>
      </c>
      <c r="H178" s="42">
        <v>0</v>
      </c>
      <c r="I178" s="42"/>
      <c r="J178" s="42">
        <f>G178-H178-I178</f>
        <v>0</v>
      </c>
      <c r="K178" s="42">
        <f>F178+J178</f>
        <v>0</v>
      </c>
      <c r="L178" s="42">
        <v>0</v>
      </c>
      <c r="M178" s="42"/>
      <c r="N178" s="42">
        <f t="shared" si="20"/>
        <v>0</v>
      </c>
      <c r="O178" s="42">
        <v>0</v>
      </c>
      <c r="P178" s="42">
        <v>0</v>
      </c>
    </row>
    <row r="179" spans="1:16" ht="24">
      <c r="A179" s="42" t="s">
        <v>63</v>
      </c>
      <c r="B179" s="47"/>
      <c r="C179" s="47"/>
      <c r="D179" s="47"/>
      <c r="E179" s="47"/>
      <c r="F179" s="47"/>
      <c r="G179" s="42"/>
      <c r="H179" s="42"/>
      <c r="I179" s="42"/>
      <c r="J179" s="42"/>
      <c r="K179" s="42"/>
      <c r="L179" s="42"/>
      <c r="M179" s="42"/>
      <c r="N179" s="42">
        <f t="shared" si="20"/>
        <v>0</v>
      </c>
      <c r="O179" s="42"/>
      <c r="P179" s="42">
        <v>0</v>
      </c>
    </row>
    <row r="180" spans="1:16" ht="24">
      <c r="A180" s="42" t="s">
        <v>64</v>
      </c>
      <c r="B180" s="47"/>
      <c r="C180" s="47"/>
      <c r="D180" s="47"/>
      <c r="E180" s="47"/>
      <c r="F180" s="47"/>
      <c r="G180" s="42"/>
      <c r="H180" s="42"/>
      <c r="I180" s="42"/>
      <c r="J180" s="42"/>
      <c r="K180" s="42"/>
      <c r="L180" s="42"/>
      <c r="M180" s="42"/>
      <c r="N180" s="42">
        <f t="shared" si="20"/>
        <v>0</v>
      </c>
      <c r="O180" s="42"/>
      <c r="P180" s="42"/>
    </row>
    <row r="181" spans="1:16" ht="24">
      <c r="A181" s="42" t="s">
        <v>65</v>
      </c>
      <c r="B181" s="47">
        <v>0</v>
      </c>
      <c r="C181" s="47"/>
      <c r="D181" s="47"/>
      <c r="E181" s="47"/>
      <c r="F181" s="47">
        <f>C181+D181+E181</f>
        <v>0</v>
      </c>
      <c r="G181" s="42">
        <v>0</v>
      </c>
      <c r="H181" s="42">
        <v>0</v>
      </c>
      <c r="I181" s="42"/>
      <c r="J181" s="42">
        <f>G181-H181-I181</f>
        <v>0</v>
      </c>
      <c r="K181" s="42">
        <f>F181+J181</f>
        <v>0</v>
      </c>
      <c r="L181" s="42"/>
      <c r="M181" s="42"/>
      <c r="N181" s="42">
        <f t="shared" si="20"/>
        <v>0</v>
      </c>
      <c r="O181" s="42">
        <v>0</v>
      </c>
      <c r="P181" s="42"/>
    </row>
    <row r="182" spans="1:16" ht="24">
      <c r="A182" s="84" t="s">
        <v>23</v>
      </c>
      <c r="B182" s="85">
        <f>SUM(B173:B181)</f>
        <v>0</v>
      </c>
      <c r="C182" s="85">
        <f>SUM(C173:C181)</f>
        <v>0</v>
      </c>
      <c r="D182" s="85">
        <f>SUM(D173:D181)</f>
        <v>0</v>
      </c>
      <c r="E182" s="85"/>
      <c r="F182" s="86">
        <f>C182+D182+E182</f>
        <v>0</v>
      </c>
      <c r="G182" s="85">
        <f>SUM(G173:G181)</f>
        <v>0</v>
      </c>
      <c r="H182" s="85">
        <f>SUM(H170:H181)</f>
        <v>0</v>
      </c>
      <c r="I182" s="85"/>
      <c r="J182" s="86">
        <f>G182-H182-I182</f>
        <v>0</v>
      </c>
      <c r="K182" s="86">
        <f>F182+J182</f>
        <v>0</v>
      </c>
      <c r="L182" s="85">
        <f>SUM(L170:L181)</f>
        <v>0</v>
      </c>
      <c r="M182" s="85"/>
      <c r="N182" s="85">
        <f>SUM(N170:N181)</f>
        <v>0</v>
      </c>
      <c r="O182" s="86" t="e">
        <f>N182/L182</f>
        <v>#DIV/0!</v>
      </c>
      <c r="P182" s="85">
        <f>SUM(P170:P181)/3</f>
        <v>0</v>
      </c>
    </row>
    <row r="183" spans="1:16" ht="24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</row>
    <row r="184" spans="1:16" ht="24">
      <c r="A184" s="208" t="s">
        <v>14</v>
      </c>
      <c r="B184" s="209" t="s">
        <v>20</v>
      </c>
      <c r="C184" s="210" t="s">
        <v>40</v>
      </c>
      <c r="D184" s="211"/>
      <c r="E184" s="211"/>
      <c r="F184" s="212"/>
      <c r="G184" s="210" t="s">
        <v>41</v>
      </c>
      <c r="H184" s="211"/>
      <c r="I184" s="211"/>
      <c r="J184" s="212"/>
      <c r="K184" s="205" t="s">
        <v>42</v>
      </c>
      <c r="L184" s="205" t="s">
        <v>43</v>
      </c>
      <c r="M184" s="205" t="s">
        <v>44</v>
      </c>
      <c r="N184" s="205" t="s">
        <v>45</v>
      </c>
      <c r="O184" s="205" t="s">
        <v>46</v>
      </c>
      <c r="P184" s="205" t="s">
        <v>21</v>
      </c>
    </row>
    <row r="185" spans="1:16">
      <c r="A185" s="208"/>
      <c r="B185" s="209"/>
      <c r="C185" s="205" t="s">
        <v>47</v>
      </c>
      <c r="D185" s="205" t="s">
        <v>48</v>
      </c>
      <c r="E185" s="205" t="s">
        <v>49</v>
      </c>
      <c r="F185" s="205" t="s">
        <v>50</v>
      </c>
      <c r="G185" s="205" t="s">
        <v>51</v>
      </c>
      <c r="H185" s="205" t="s">
        <v>52</v>
      </c>
      <c r="I185" s="205" t="s">
        <v>49</v>
      </c>
      <c r="J185" s="205" t="s">
        <v>53</v>
      </c>
      <c r="K185" s="206"/>
      <c r="L185" s="206"/>
      <c r="M185" s="206"/>
      <c r="N185" s="206"/>
      <c r="O185" s="206"/>
      <c r="P185" s="206"/>
    </row>
    <row r="186" spans="1:16">
      <c r="A186" s="208"/>
      <c r="B186" s="209"/>
      <c r="C186" s="206"/>
      <c r="D186" s="206"/>
      <c r="E186" s="206"/>
      <c r="F186" s="206"/>
      <c r="G186" s="206"/>
      <c r="H186" s="206"/>
      <c r="I186" s="206"/>
      <c r="J186" s="206"/>
      <c r="K186" s="206"/>
      <c r="L186" s="206"/>
      <c r="M186" s="206"/>
      <c r="N186" s="206"/>
      <c r="O186" s="206"/>
      <c r="P186" s="206"/>
    </row>
    <row r="187" spans="1:16">
      <c r="A187" s="208"/>
      <c r="B187" s="209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</row>
    <row r="188" spans="1:16" ht="24">
      <c r="A188" s="42" t="s">
        <v>54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55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56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57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4">
      <c r="A192" s="42" t="s">
        <v>58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</row>
    <row r="193" spans="1:16" ht="24">
      <c r="A193" s="42" t="s">
        <v>59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 t="e">
        <f>N193/L193</f>
        <v>#DIV/0!</v>
      </c>
      <c r="P193" s="42"/>
    </row>
    <row r="194" spans="1:16" ht="24">
      <c r="A194" s="42" t="s">
        <v>60</v>
      </c>
      <c r="B194" s="42"/>
      <c r="C194" s="42"/>
      <c r="D194" s="47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 t="e">
        <f t="shared" ref="O194" si="21">N194/L194</f>
        <v>#DIV/0!</v>
      </c>
      <c r="P194" s="42"/>
    </row>
    <row r="195" spans="1:16" ht="24">
      <c r="A195" s="42" t="s">
        <v>61</v>
      </c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</row>
    <row r="196" spans="1:16" ht="24">
      <c r="A196" s="42" t="s">
        <v>62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63</v>
      </c>
      <c r="B197" s="42">
        <v>2</v>
      </c>
      <c r="C197" s="42">
        <v>0</v>
      </c>
      <c r="D197" s="42"/>
      <c r="E197" s="42"/>
      <c r="F197" s="42">
        <f>C197+D197+E197</f>
        <v>0</v>
      </c>
      <c r="G197" s="42">
        <v>54</v>
      </c>
      <c r="H197" s="42">
        <v>0</v>
      </c>
      <c r="I197" s="42"/>
      <c r="J197" s="42">
        <f>G197-H197-I197</f>
        <v>54</v>
      </c>
      <c r="K197" s="42">
        <f>F197+J197</f>
        <v>54</v>
      </c>
      <c r="L197" s="42">
        <v>0</v>
      </c>
      <c r="M197" s="42" t="s">
        <v>82</v>
      </c>
      <c r="N197" s="45">
        <f>L197*O197</f>
        <v>0</v>
      </c>
      <c r="O197" s="42">
        <v>0</v>
      </c>
      <c r="P197" s="42">
        <v>0</v>
      </c>
    </row>
    <row r="198" spans="1:16" ht="24">
      <c r="A198" s="42" t="s">
        <v>64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65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84" t="s">
        <v>23</v>
      </c>
      <c r="B200" s="85">
        <f>SUM(B193:B199)</f>
        <v>2</v>
      </c>
      <c r="C200" s="85">
        <f>SUM(C193:C199)</f>
        <v>0</v>
      </c>
      <c r="D200" s="85">
        <f>SUM(D193:D199)</f>
        <v>0</v>
      </c>
      <c r="E200" s="85"/>
      <c r="F200" s="86">
        <f>C200+D200+E200</f>
        <v>0</v>
      </c>
      <c r="G200" s="85">
        <f>SUM(G188:G199)</f>
        <v>54</v>
      </c>
      <c r="H200" s="85">
        <f t="shared" ref="H200:J200" si="22">SUM(H188:H199)</f>
        <v>0</v>
      </c>
      <c r="I200" s="85">
        <f t="shared" si="22"/>
        <v>0</v>
      </c>
      <c r="J200" s="85">
        <f t="shared" si="22"/>
        <v>54</v>
      </c>
      <c r="K200" s="86">
        <f>F200+J200</f>
        <v>54</v>
      </c>
      <c r="L200" s="85">
        <f>SUM(L188:L199)</f>
        <v>0</v>
      </c>
      <c r="M200" s="85">
        <f t="shared" ref="M200:P200" si="23">SUM(M188:M199)</f>
        <v>0</v>
      </c>
      <c r="N200" s="85">
        <f t="shared" si="23"/>
        <v>0</v>
      </c>
      <c r="O200" s="85" t="e">
        <f>N200/L200</f>
        <v>#DIV/0!</v>
      </c>
      <c r="P200" s="85">
        <f t="shared" si="23"/>
        <v>0</v>
      </c>
    </row>
    <row r="201" spans="1:16" ht="24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</row>
    <row r="202" spans="1:16" ht="24">
      <c r="A202" s="208" t="s">
        <v>15</v>
      </c>
      <c r="B202" s="209" t="s">
        <v>20</v>
      </c>
      <c r="C202" s="210" t="s">
        <v>40</v>
      </c>
      <c r="D202" s="211"/>
      <c r="E202" s="211"/>
      <c r="F202" s="212"/>
      <c r="G202" s="210" t="s">
        <v>41</v>
      </c>
      <c r="H202" s="211"/>
      <c r="I202" s="211"/>
      <c r="J202" s="212"/>
      <c r="K202" s="205" t="s">
        <v>42</v>
      </c>
      <c r="L202" s="205" t="s">
        <v>43</v>
      </c>
      <c r="M202" s="205" t="s">
        <v>44</v>
      </c>
      <c r="N202" s="205" t="s">
        <v>45</v>
      </c>
      <c r="O202" s="205" t="s">
        <v>46</v>
      </c>
      <c r="P202" s="205" t="s">
        <v>21</v>
      </c>
    </row>
    <row r="203" spans="1:16">
      <c r="A203" s="208"/>
      <c r="B203" s="209"/>
      <c r="C203" s="205" t="s">
        <v>47</v>
      </c>
      <c r="D203" s="205" t="s">
        <v>48</v>
      </c>
      <c r="E203" s="205" t="s">
        <v>49</v>
      </c>
      <c r="F203" s="205" t="s">
        <v>50</v>
      </c>
      <c r="G203" s="205" t="s">
        <v>51</v>
      </c>
      <c r="H203" s="205" t="s">
        <v>52</v>
      </c>
      <c r="I203" s="205" t="s">
        <v>49</v>
      </c>
      <c r="J203" s="205" t="s">
        <v>53</v>
      </c>
      <c r="K203" s="206"/>
      <c r="L203" s="206"/>
      <c r="M203" s="206"/>
      <c r="N203" s="206"/>
      <c r="O203" s="206"/>
      <c r="P203" s="206"/>
    </row>
    <row r="204" spans="1:16">
      <c r="A204" s="208"/>
      <c r="B204" s="209"/>
      <c r="C204" s="206"/>
      <c r="D204" s="206"/>
      <c r="E204" s="206"/>
      <c r="F204" s="206"/>
      <c r="G204" s="206"/>
      <c r="H204" s="206"/>
      <c r="I204" s="206"/>
      <c r="J204" s="206"/>
      <c r="K204" s="206"/>
      <c r="L204" s="206"/>
      <c r="M204" s="206"/>
      <c r="N204" s="206"/>
      <c r="O204" s="206"/>
      <c r="P204" s="206"/>
    </row>
    <row r="205" spans="1:16">
      <c r="A205" s="208"/>
      <c r="B205" s="209"/>
      <c r="C205" s="207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</row>
    <row r="206" spans="1:16" ht="24">
      <c r="A206" s="42" t="s">
        <v>54</v>
      </c>
      <c r="B206" s="47">
        <v>0</v>
      </c>
      <c r="C206" s="47">
        <v>0</v>
      </c>
      <c r="D206" s="47"/>
      <c r="E206" s="47"/>
      <c r="F206" s="47">
        <f>C206+D206+E206</f>
        <v>0</v>
      </c>
      <c r="G206" s="47">
        <v>0</v>
      </c>
      <c r="H206" s="47">
        <v>0</v>
      </c>
      <c r="I206" s="47"/>
      <c r="J206" s="47">
        <f>G206-HH206-I206</f>
        <v>0</v>
      </c>
      <c r="K206" s="47">
        <f>F206+J206</f>
        <v>0</v>
      </c>
      <c r="L206" s="47"/>
      <c r="M206" s="47"/>
      <c r="N206" s="47"/>
      <c r="O206" s="47"/>
      <c r="P206" s="47"/>
    </row>
    <row r="207" spans="1:16" ht="24">
      <c r="A207" s="42" t="s">
        <v>55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</row>
    <row r="208" spans="1:16" ht="24">
      <c r="A208" s="42" t="s">
        <v>56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</row>
    <row r="209" spans="1:16" ht="24">
      <c r="A209" s="42" t="s">
        <v>57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</row>
    <row r="210" spans="1:16" ht="24">
      <c r="A210" s="42" t="s">
        <v>58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</row>
    <row r="211" spans="1:16" ht="24">
      <c r="A211" s="42" t="s">
        <v>59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</row>
    <row r="212" spans="1:16" ht="24">
      <c r="A212" s="42" t="s">
        <v>60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</row>
    <row r="213" spans="1:16" ht="24">
      <c r="A213" s="42" t="s">
        <v>61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</row>
    <row r="215" spans="1:16" ht="24">
      <c r="A215" s="42" t="s">
        <v>63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</row>
    <row r="216" spans="1:16" ht="24">
      <c r="A216" s="42" t="s">
        <v>64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</row>
    <row r="217" spans="1:16" ht="24">
      <c r="A217" s="42" t="s">
        <v>65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</row>
    <row r="218" spans="1:16" ht="24">
      <c r="A218" s="84" t="s">
        <v>23</v>
      </c>
      <c r="B218" s="85">
        <f>SUM(B206:B217)</f>
        <v>0</v>
      </c>
      <c r="C218" s="85">
        <f>SUM(C206:C217)</f>
        <v>0</v>
      </c>
      <c r="D218" s="85"/>
      <c r="E218" s="85"/>
      <c r="F218" s="85">
        <f>SUM(F206:F217)</f>
        <v>0</v>
      </c>
      <c r="G218" s="85"/>
      <c r="H218" s="85">
        <f>SUM(H206:H217)</f>
        <v>0</v>
      </c>
      <c r="I218" s="85"/>
      <c r="J218" s="85">
        <f>SUM(J206:J217)</f>
        <v>0</v>
      </c>
      <c r="K218" s="85">
        <f>SUM(K206:K217)</f>
        <v>0</v>
      </c>
      <c r="L218" s="85"/>
      <c r="M218" s="85"/>
      <c r="N218" s="85"/>
      <c r="O218" s="85"/>
      <c r="P218" s="85"/>
    </row>
    <row r="219" spans="1:16" ht="24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</row>
    <row r="220" spans="1:16" ht="24">
      <c r="A220" s="208" t="s">
        <v>16</v>
      </c>
      <c r="B220" s="209" t="s">
        <v>20</v>
      </c>
      <c r="C220" s="210" t="s">
        <v>40</v>
      </c>
      <c r="D220" s="211"/>
      <c r="E220" s="211"/>
      <c r="F220" s="212"/>
      <c r="G220" s="210" t="s">
        <v>41</v>
      </c>
      <c r="H220" s="211"/>
      <c r="I220" s="211"/>
      <c r="J220" s="212"/>
      <c r="K220" s="205" t="s">
        <v>42</v>
      </c>
      <c r="L220" s="205" t="s">
        <v>43</v>
      </c>
      <c r="M220" s="205" t="s">
        <v>44</v>
      </c>
      <c r="N220" s="205" t="s">
        <v>45</v>
      </c>
      <c r="O220" s="205" t="s">
        <v>46</v>
      </c>
      <c r="P220" s="205" t="s">
        <v>21</v>
      </c>
    </row>
    <row r="221" spans="1:16">
      <c r="A221" s="208"/>
      <c r="B221" s="209"/>
      <c r="C221" s="205" t="s">
        <v>47</v>
      </c>
      <c r="D221" s="205" t="s">
        <v>48</v>
      </c>
      <c r="E221" s="205" t="s">
        <v>49</v>
      </c>
      <c r="F221" s="205" t="s">
        <v>50</v>
      </c>
      <c r="G221" s="205" t="s">
        <v>51</v>
      </c>
      <c r="H221" s="205" t="s">
        <v>52</v>
      </c>
      <c r="I221" s="205" t="s">
        <v>49</v>
      </c>
      <c r="J221" s="205" t="s">
        <v>53</v>
      </c>
      <c r="K221" s="206"/>
      <c r="L221" s="206"/>
      <c r="M221" s="206"/>
      <c r="N221" s="206"/>
      <c r="O221" s="206"/>
      <c r="P221" s="206"/>
    </row>
    <row r="222" spans="1:16">
      <c r="A222" s="208"/>
      <c r="B222" s="209"/>
      <c r="C222" s="206"/>
      <c r="D222" s="206"/>
      <c r="E222" s="206"/>
      <c r="F222" s="206"/>
      <c r="G222" s="206"/>
      <c r="H222" s="206"/>
      <c r="I222" s="206"/>
      <c r="J222" s="206"/>
      <c r="K222" s="206"/>
      <c r="L222" s="206"/>
      <c r="M222" s="206"/>
      <c r="N222" s="206"/>
      <c r="O222" s="206"/>
      <c r="P222" s="206"/>
    </row>
    <row r="223" spans="1:16">
      <c r="A223" s="208"/>
      <c r="B223" s="209"/>
      <c r="C223" s="207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</row>
    <row r="224" spans="1:16" ht="24">
      <c r="A224" s="42" t="s">
        <v>54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55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56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</row>
    <row r="227" spans="1:16" ht="24">
      <c r="A227" s="42" t="s">
        <v>57</v>
      </c>
      <c r="B227" s="42">
        <v>2</v>
      </c>
      <c r="C227" s="42">
        <v>9</v>
      </c>
      <c r="D227" s="42"/>
      <c r="E227" s="42"/>
      <c r="F227" s="42">
        <f>C227+D227+E227</f>
        <v>9</v>
      </c>
      <c r="G227" s="42">
        <v>15</v>
      </c>
      <c r="H227" s="42"/>
      <c r="I227" s="42"/>
      <c r="J227" s="42">
        <f>G227-H227-I227</f>
        <v>15</v>
      </c>
      <c r="K227" s="42">
        <f>F227+J227</f>
        <v>24</v>
      </c>
      <c r="L227" s="42">
        <v>0</v>
      </c>
      <c r="M227" s="42" t="s">
        <v>82</v>
      </c>
      <c r="N227" s="42">
        <v>0</v>
      </c>
      <c r="O227" s="42">
        <v>0</v>
      </c>
      <c r="P227" s="42">
        <v>0</v>
      </c>
    </row>
    <row r="228" spans="1:16" ht="24">
      <c r="A228" s="42" t="s">
        <v>58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59</v>
      </c>
      <c r="B229" s="42">
        <v>1</v>
      </c>
      <c r="C229" s="42">
        <v>5</v>
      </c>
      <c r="D229" s="42"/>
      <c r="E229" s="42"/>
      <c r="F229" s="42">
        <f t="shared" ref="F229:F236" si="24">C229+D229+E229</f>
        <v>5</v>
      </c>
      <c r="G229" s="42">
        <v>8</v>
      </c>
      <c r="H229" s="42"/>
      <c r="I229" s="42"/>
      <c r="J229" s="42">
        <f t="shared" ref="J229:J236" si="25">G229-H229-I229</f>
        <v>8</v>
      </c>
      <c r="K229" s="42">
        <f t="shared" ref="K229:K236" si="26">F229+J229</f>
        <v>13</v>
      </c>
      <c r="L229" s="42">
        <v>0</v>
      </c>
      <c r="M229" s="42" t="s">
        <v>82</v>
      </c>
      <c r="N229" s="42">
        <v>0</v>
      </c>
      <c r="O229" s="42">
        <v>0</v>
      </c>
      <c r="P229" s="42">
        <v>0</v>
      </c>
    </row>
    <row r="230" spans="1:16" ht="24">
      <c r="A230" s="42" t="s">
        <v>60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</row>
    <row r="231" spans="1:16" ht="24">
      <c r="A231" s="42" t="s">
        <v>61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</row>
    <row r="232" spans="1:16" ht="24">
      <c r="A232" s="42" t="s">
        <v>62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</row>
    <row r="233" spans="1:16" ht="24">
      <c r="A233" s="42" t="s">
        <v>63</v>
      </c>
      <c r="B233" s="47">
        <v>2</v>
      </c>
      <c r="C233" s="47">
        <v>6</v>
      </c>
      <c r="D233" s="47">
        <v>0</v>
      </c>
      <c r="E233" s="42"/>
      <c r="F233" s="42">
        <f t="shared" si="24"/>
        <v>6</v>
      </c>
      <c r="G233" s="42"/>
      <c r="H233" s="42"/>
      <c r="I233" s="42"/>
      <c r="J233" s="42">
        <f t="shared" si="25"/>
        <v>0</v>
      </c>
      <c r="K233" s="42">
        <f t="shared" si="26"/>
        <v>6</v>
      </c>
      <c r="L233" s="42">
        <v>0</v>
      </c>
      <c r="M233" s="42" t="s">
        <v>82</v>
      </c>
      <c r="N233" s="42">
        <v>0</v>
      </c>
      <c r="O233" s="42">
        <v>0</v>
      </c>
      <c r="P233" s="42">
        <v>0</v>
      </c>
    </row>
    <row r="234" spans="1:16" ht="24">
      <c r="A234" s="42" t="s">
        <v>64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</row>
    <row r="235" spans="1:16" ht="24">
      <c r="A235" s="42" t="s">
        <v>65</v>
      </c>
      <c r="B235" s="42">
        <v>3</v>
      </c>
      <c r="C235" s="42">
        <v>15</v>
      </c>
      <c r="D235" s="42"/>
      <c r="E235" s="42"/>
      <c r="F235" s="42">
        <f t="shared" si="24"/>
        <v>15</v>
      </c>
      <c r="G235" s="42">
        <v>27</v>
      </c>
      <c r="H235" s="42"/>
      <c r="I235" s="42"/>
      <c r="J235" s="42">
        <f t="shared" si="25"/>
        <v>27</v>
      </c>
      <c r="K235" s="42">
        <f t="shared" si="26"/>
        <v>42</v>
      </c>
      <c r="L235" s="42">
        <v>0</v>
      </c>
      <c r="M235" s="42" t="s">
        <v>82</v>
      </c>
      <c r="N235" s="42">
        <v>0</v>
      </c>
      <c r="O235" s="42">
        <v>0</v>
      </c>
      <c r="P235" s="42">
        <v>0</v>
      </c>
    </row>
    <row r="236" spans="1:16" ht="24">
      <c r="A236" s="84" t="s">
        <v>23</v>
      </c>
      <c r="B236" s="85">
        <f>SUM(B227:B235)</f>
        <v>8</v>
      </c>
      <c r="C236" s="85">
        <f>SUM(C227:C235)</f>
        <v>35</v>
      </c>
      <c r="D236" s="85">
        <f>SUM(D227:D235)</f>
        <v>0</v>
      </c>
      <c r="E236" s="85"/>
      <c r="F236" s="86">
        <f t="shared" si="24"/>
        <v>35</v>
      </c>
      <c r="G236" s="85">
        <f>SUM(G227:G235)</f>
        <v>50</v>
      </c>
      <c r="H236" s="85"/>
      <c r="I236" s="85"/>
      <c r="J236" s="86">
        <f t="shared" si="25"/>
        <v>50</v>
      </c>
      <c r="K236" s="86">
        <f t="shared" si="26"/>
        <v>85</v>
      </c>
      <c r="L236" s="86">
        <f>SUM(L227:L235)</f>
        <v>0</v>
      </c>
      <c r="M236" s="115" t="s">
        <v>82</v>
      </c>
      <c r="N236" s="85">
        <f>SUM(N227:N235)</f>
        <v>0</v>
      </c>
      <c r="O236" s="86" t="e">
        <f>N236/L236</f>
        <v>#DIV/0!</v>
      </c>
      <c r="P236" s="92">
        <f>SUM(P227:P235)/3</f>
        <v>0</v>
      </c>
    </row>
    <row r="237" spans="1:16" ht="24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</row>
    <row r="238" spans="1:16" ht="24">
      <c r="A238" s="208" t="s">
        <v>17</v>
      </c>
      <c r="B238" s="209" t="s">
        <v>20</v>
      </c>
      <c r="C238" s="210" t="s">
        <v>40</v>
      </c>
      <c r="D238" s="211"/>
      <c r="E238" s="211"/>
      <c r="F238" s="212"/>
      <c r="G238" s="210" t="s">
        <v>41</v>
      </c>
      <c r="H238" s="211"/>
      <c r="I238" s="211"/>
      <c r="J238" s="212"/>
      <c r="K238" s="205" t="s">
        <v>42</v>
      </c>
      <c r="L238" s="205" t="s">
        <v>43</v>
      </c>
      <c r="M238" s="205" t="s">
        <v>44</v>
      </c>
      <c r="N238" s="205" t="s">
        <v>45</v>
      </c>
      <c r="O238" s="205" t="s">
        <v>46</v>
      </c>
      <c r="P238" s="205" t="s">
        <v>21</v>
      </c>
    </row>
    <row r="239" spans="1:16">
      <c r="A239" s="208"/>
      <c r="B239" s="209"/>
      <c r="C239" s="205" t="s">
        <v>47</v>
      </c>
      <c r="D239" s="205" t="s">
        <v>48</v>
      </c>
      <c r="E239" s="205" t="s">
        <v>49</v>
      </c>
      <c r="F239" s="205" t="s">
        <v>50</v>
      </c>
      <c r="G239" s="205" t="s">
        <v>51</v>
      </c>
      <c r="H239" s="205" t="s">
        <v>52</v>
      </c>
      <c r="I239" s="205" t="s">
        <v>49</v>
      </c>
      <c r="J239" s="205" t="s">
        <v>53</v>
      </c>
      <c r="K239" s="206"/>
      <c r="L239" s="206"/>
      <c r="M239" s="206"/>
      <c r="N239" s="206"/>
      <c r="O239" s="206"/>
      <c r="P239" s="206"/>
    </row>
    <row r="240" spans="1:16">
      <c r="A240" s="208"/>
      <c r="B240" s="209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</row>
    <row r="241" spans="1:16">
      <c r="A241" s="208"/>
      <c r="B241" s="209"/>
      <c r="C241" s="207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</row>
    <row r="242" spans="1:16" ht="24">
      <c r="A242" s="42" t="s">
        <v>54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</row>
    <row r="243" spans="1:16" ht="24">
      <c r="A243" s="42" t="s">
        <v>55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</row>
    <row r="244" spans="1:16" ht="24">
      <c r="A244" s="42" t="s">
        <v>56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</row>
    <row r="245" spans="1:16" ht="24">
      <c r="A245" s="42" t="s">
        <v>57</v>
      </c>
      <c r="B245" s="42">
        <v>3</v>
      </c>
      <c r="C245" s="42">
        <v>0</v>
      </c>
      <c r="D245" s="42">
        <v>0</v>
      </c>
      <c r="E245" s="42">
        <v>0</v>
      </c>
      <c r="F245" s="42">
        <f>C245+D245+E245</f>
        <v>0</v>
      </c>
      <c r="G245" s="42">
        <v>8</v>
      </c>
      <c r="H245" s="42">
        <v>0</v>
      </c>
      <c r="I245" s="42">
        <v>0</v>
      </c>
      <c r="J245" s="42">
        <f>G245-H245-I245</f>
        <v>8</v>
      </c>
      <c r="K245" s="42">
        <f>F245+J245</f>
        <v>8</v>
      </c>
      <c r="L245" s="42">
        <v>0</v>
      </c>
      <c r="M245" s="42" t="s">
        <v>82</v>
      </c>
      <c r="N245" s="42">
        <f>L245*O245</f>
        <v>0</v>
      </c>
      <c r="O245" s="42">
        <v>0</v>
      </c>
      <c r="P245" s="42">
        <v>0</v>
      </c>
    </row>
    <row r="246" spans="1:16" ht="24">
      <c r="A246" s="42" t="s">
        <v>58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</row>
    <row r="247" spans="1:16" ht="24">
      <c r="A247" s="42" t="s">
        <v>59</v>
      </c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</row>
    <row r="248" spans="1:16" ht="24">
      <c r="A248" s="42" t="s">
        <v>60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</row>
    <row r="249" spans="1:16" ht="24">
      <c r="A249" s="42" t="s">
        <v>61</v>
      </c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</row>
    <row r="250" spans="1:16" ht="24">
      <c r="A250" s="42" t="s">
        <v>62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</row>
    <row r="251" spans="1:16" ht="24">
      <c r="A251" s="42" t="s">
        <v>63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</row>
    <row r="252" spans="1:16" ht="24">
      <c r="A252" s="42" t="s">
        <v>64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</row>
    <row r="253" spans="1:16" ht="24">
      <c r="A253" s="42" t="s">
        <v>65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</row>
    <row r="254" spans="1:16" ht="24">
      <c r="A254" s="84" t="s">
        <v>23</v>
      </c>
      <c r="B254" s="85">
        <f>SUM(B245:B253)</f>
        <v>3</v>
      </c>
      <c r="C254" s="85">
        <f>SUM(C245:C253)</f>
        <v>0</v>
      </c>
      <c r="D254" s="85">
        <f>SUM(D245:D253)</f>
        <v>0</v>
      </c>
      <c r="E254" s="85">
        <f>SUM(E245:E253)</f>
        <v>0</v>
      </c>
      <c r="F254" s="86">
        <f>C254+D254+E254</f>
        <v>0</v>
      </c>
      <c r="G254" s="85">
        <f>SUM(G245:G253)</f>
        <v>8</v>
      </c>
      <c r="H254" s="85">
        <f>SUM(H245:H253)</f>
        <v>0</v>
      </c>
      <c r="I254" s="85">
        <f>SUM(I245:I253)</f>
        <v>0</v>
      </c>
      <c r="J254" s="86">
        <f>G254-H254-I254</f>
        <v>8</v>
      </c>
      <c r="K254" s="86">
        <f>F254+J254</f>
        <v>8</v>
      </c>
      <c r="L254" s="85">
        <f>SUM(L245:L253)</f>
        <v>0</v>
      </c>
      <c r="M254" s="85" t="s">
        <v>82</v>
      </c>
      <c r="N254" s="85">
        <f>SUM(N245:N253)</f>
        <v>0</v>
      </c>
      <c r="O254" s="86" t="e">
        <f>N254/L254</f>
        <v>#DIV/0!</v>
      </c>
      <c r="P254" s="85">
        <f>SUM(P245:P253)</f>
        <v>0</v>
      </c>
    </row>
    <row r="255" spans="1:16" ht="24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</row>
    <row r="256" spans="1:16" ht="24">
      <c r="A256" s="208" t="s">
        <v>106</v>
      </c>
      <c r="B256" s="209" t="s">
        <v>20</v>
      </c>
      <c r="C256" s="210" t="s">
        <v>40</v>
      </c>
      <c r="D256" s="211"/>
      <c r="E256" s="211"/>
      <c r="F256" s="212"/>
      <c r="G256" s="210" t="s">
        <v>41</v>
      </c>
      <c r="H256" s="211"/>
      <c r="I256" s="211"/>
      <c r="J256" s="212"/>
      <c r="K256" s="205" t="s">
        <v>42</v>
      </c>
      <c r="L256" s="205" t="s">
        <v>43</v>
      </c>
      <c r="M256" s="205" t="s">
        <v>44</v>
      </c>
      <c r="N256" s="205" t="s">
        <v>45</v>
      </c>
      <c r="O256" s="205" t="s">
        <v>46</v>
      </c>
      <c r="P256" s="205" t="s">
        <v>21</v>
      </c>
    </row>
    <row r="257" spans="1:16">
      <c r="A257" s="208"/>
      <c r="B257" s="209"/>
      <c r="C257" s="205" t="s">
        <v>47</v>
      </c>
      <c r="D257" s="205" t="s">
        <v>48</v>
      </c>
      <c r="E257" s="205" t="s">
        <v>49</v>
      </c>
      <c r="F257" s="205" t="s">
        <v>50</v>
      </c>
      <c r="G257" s="205" t="s">
        <v>51</v>
      </c>
      <c r="H257" s="205" t="s">
        <v>52</v>
      </c>
      <c r="I257" s="205" t="s">
        <v>49</v>
      </c>
      <c r="J257" s="205" t="s">
        <v>53</v>
      </c>
      <c r="K257" s="206"/>
      <c r="L257" s="206"/>
      <c r="M257" s="206"/>
      <c r="N257" s="206"/>
      <c r="O257" s="206"/>
      <c r="P257" s="206"/>
    </row>
    <row r="258" spans="1:16">
      <c r="A258" s="208"/>
      <c r="B258" s="209"/>
      <c r="C258" s="206"/>
      <c r="D258" s="206"/>
      <c r="E258" s="206"/>
      <c r="F258" s="206"/>
      <c r="G258" s="206"/>
      <c r="H258" s="206"/>
      <c r="I258" s="206"/>
      <c r="J258" s="206"/>
      <c r="K258" s="206"/>
      <c r="L258" s="206"/>
      <c r="M258" s="206"/>
      <c r="N258" s="206"/>
      <c r="O258" s="206"/>
      <c r="P258" s="206"/>
    </row>
    <row r="259" spans="1:16">
      <c r="A259" s="208"/>
      <c r="B259" s="209"/>
      <c r="C259" s="207"/>
      <c r="D259" s="207"/>
      <c r="E259" s="207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</row>
    <row r="260" spans="1:16" ht="24">
      <c r="A260" s="42" t="s">
        <v>54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</row>
    <row r="261" spans="1:16" ht="24">
      <c r="A261" s="42" t="s">
        <v>55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</row>
    <row r="262" spans="1:16" ht="24">
      <c r="A262" s="42" t="s">
        <v>56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</row>
    <row r="263" spans="1:16" ht="24">
      <c r="A263" s="42" t="s">
        <v>57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</row>
    <row r="264" spans="1:16" ht="24">
      <c r="A264" s="42" t="s">
        <v>58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</row>
    <row r="265" spans="1:16" ht="24">
      <c r="A265" s="42" t="s">
        <v>59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</row>
    <row r="266" spans="1:16" ht="24">
      <c r="A266" s="42" t="s">
        <v>60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</row>
    <row r="267" spans="1:16" ht="24">
      <c r="A267" s="42" t="s">
        <v>61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</row>
    <row r="268" spans="1:16" ht="24">
      <c r="A268" s="42" t="s">
        <v>62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</row>
    <row r="269" spans="1:16" ht="24">
      <c r="A269" s="42" t="s">
        <v>63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</row>
    <row r="270" spans="1:16" ht="24">
      <c r="A270" s="42" t="s">
        <v>64</v>
      </c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</row>
    <row r="271" spans="1:16" ht="24">
      <c r="A271" s="42" t="s">
        <v>65</v>
      </c>
      <c r="B271" s="42">
        <v>0</v>
      </c>
      <c r="C271" s="42">
        <v>0</v>
      </c>
      <c r="D271" s="42">
        <v>0</v>
      </c>
      <c r="E271" s="42">
        <v>0</v>
      </c>
      <c r="F271" s="42">
        <f>C271+D271-E271</f>
        <v>0</v>
      </c>
      <c r="G271" s="42">
        <v>0</v>
      </c>
      <c r="H271" s="42">
        <v>0</v>
      </c>
      <c r="I271" s="42"/>
      <c r="J271" s="42">
        <f>G271-G271-I271</f>
        <v>0</v>
      </c>
      <c r="K271" s="42">
        <f>F271+J271</f>
        <v>0</v>
      </c>
      <c r="L271" s="42"/>
      <c r="M271" s="42"/>
      <c r="N271" s="42"/>
      <c r="O271" s="42" t="e">
        <f>N271/L271</f>
        <v>#DIV/0!</v>
      </c>
      <c r="P271" s="42"/>
    </row>
    <row r="272" spans="1:16" ht="24">
      <c r="A272" s="84" t="s">
        <v>23</v>
      </c>
      <c r="B272" s="85">
        <f>SUM(B271)</f>
        <v>0</v>
      </c>
      <c r="C272" s="85">
        <f>SUM(C271)</f>
        <v>0</v>
      </c>
      <c r="D272" s="86">
        <f>SUM(D260:D271)</f>
        <v>0</v>
      </c>
      <c r="E272" s="86">
        <v>0</v>
      </c>
      <c r="F272" s="86">
        <f>C272+D272-E272</f>
        <v>0</v>
      </c>
      <c r="G272" s="85">
        <f>SUM(G260:G271)</f>
        <v>0</v>
      </c>
      <c r="H272" s="85">
        <f t="shared" ref="H272:J272" si="27">SUM(H260:H271)</f>
        <v>0</v>
      </c>
      <c r="I272" s="85">
        <f t="shared" si="27"/>
        <v>0</v>
      </c>
      <c r="J272" s="85">
        <f t="shared" si="27"/>
        <v>0</v>
      </c>
      <c r="K272" s="86">
        <f>F272+J272</f>
        <v>0</v>
      </c>
      <c r="L272" s="85"/>
      <c r="M272" s="85"/>
      <c r="N272" s="85"/>
      <c r="O272" s="86" t="e">
        <f>N272/L272</f>
        <v>#DIV/0!</v>
      </c>
      <c r="P272" s="85"/>
    </row>
    <row r="273" spans="1:16" ht="24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</row>
    <row r="274" spans="1:16" ht="24">
      <c r="A274" s="208" t="s">
        <v>29</v>
      </c>
      <c r="B274" s="209" t="s">
        <v>20</v>
      </c>
      <c r="C274" s="210" t="s">
        <v>40</v>
      </c>
      <c r="D274" s="211"/>
      <c r="E274" s="211"/>
      <c r="F274" s="212"/>
      <c r="G274" s="210" t="s">
        <v>41</v>
      </c>
      <c r="H274" s="211"/>
      <c r="I274" s="211"/>
      <c r="J274" s="212"/>
      <c r="K274" s="205" t="s">
        <v>42</v>
      </c>
      <c r="L274" s="205" t="s">
        <v>43</v>
      </c>
      <c r="M274" s="205" t="s">
        <v>44</v>
      </c>
      <c r="N274" s="205" t="s">
        <v>45</v>
      </c>
      <c r="O274" s="205" t="s">
        <v>46</v>
      </c>
      <c r="P274" s="205" t="s">
        <v>21</v>
      </c>
    </row>
    <row r="275" spans="1:16">
      <c r="A275" s="208"/>
      <c r="B275" s="209"/>
      <c r="C275" s="205" t="s">
        <v>47</v>
      </c>
      <c r="D275" s="205" t="s">
        <v>48</v>
      </c>
      <c r="E275" s="205" t="s">
        <v>49</v>
      </c>
      <c r="F275" s="205" t="s">
        <v>50</v>
      </c>
      <c r="G275" s="205" t="s">
        <v>51</v>
      </c>
      <c r="H275" s="205" t="s">
        <v>52</v>
      </c>
      <c r="I275" s="205" t="s">
        <v>49</v>
      </c>
      <c r="J275" s="205" t="s">
        <v>53</v>
      </c>
      <c r="K275" s="206"/>
      <c r="L275" s="206"/>
      <c r="M275" s="206"/>
      <c r="N275" s="206"/>
      <c r="O275" s="206"/>
      <c r="P275" s="206"/>
    </row>
    <row r="276" spans="1:16">
      <c r="A276" s="208"/>
      <c r="B276" s="209"/>
      <c r="C276" s="206"/>
      <c r="D276" s="206"/>
      <c r="E276" s="206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</row>
    <row r="277" spans="1:16">
      <c r="A277" s="208"/>
      <c r="B277" s="209"/>
      <c r="C277" s="207"/>
      <c r="D277" s="207"/>
      <c r="E277" s="207"/>
      <c r="F277" s="207"/>
      <c r="G277" s="207"/>
      <c r="H277" s="207"/>
      <c r="I277" s="207"/>
      <c r="J277" s="207"/>
      <c r="K277" s="207"/>
      <c r="L277" s="207"/>
      <c r="M277" s="207"/>
      <c r="N277" s="207"/>
      <c r="O277" s="207"/>
      <c r="P277" s="207"/>
    </row>
    <row r="278" spans="1:16" ht="24">
      <c r="A278" s="42" t="s">
        <v>54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</row>
    <row r="279" spans="1:16" ht="24">
      <c r="A279" s="42" t="s">
        <v>55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</row>
    <row r="280" spans="1:16" ht="24">
      <c r="A280" s="42" t="s">
        <v>56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57</v>
      </c>
      <c r="B281" s="42">
        <v>1</v>
      </c>
      <c r="C281" s="42">
        <v>3</v>
      </c>
      <c r="D281" s="42">
        <v>0</v>
      </c>
      <c r="E281" s="42"/>
      <c r="F281" s="42">
        <f>C281+D281+E281</f>
        <v>3</v>
      </c>
      <c r="G281" s="42"/>
      <c r="H281" s="42"/>
      <c r="I281" s="42"/>
      <c r="J281" s="42">
        <f>G281-H281-I281</f>
        <v>0</v>
      </c>
      <c r="K281" s="42">
        <f>F281+J281</f>
        <v>3</v>
      </c>
      <c r="L281" s="42"/>
      <c r="M281" s="42"/>
      <c r="N281" s="42"/>
      <c r="O281" s="42" t="e">
        <f>N281/L281</f>
        <v>#DIV/0!</v>
      </c>
      <c r="P281" s="42"/>
    </row>
    <row r="282" spans="1:16" ht="24">
      <c r="A282" s="42" t="s">
        <v>58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59</v>
      </c>
      <c r="B283" s="42">
        <v>1</v>
      </c>
      <c r="C283" s="42">
        <v>15</v>
      </c>
      <c r="D283" s="42">
        <v>0</v>
      </c>
      <c r="E283" s="42"/>
      <c r="F283" s="42">
        <f>C283+D283+E283</f>
        <v>15</v>
      </c>
      <c r="G283" s="42"/>
      <c r="H283" s="42"/>
      <c r="I283" s="42"/>
      <c r="J283" s="42">
        <f>G283-H283-I283</f>
        <v>0</v>
      </c>
      <c r="K283" s="42">
        <f>F283+J283</f>
        <v>15</v>
      </c>
      <c r="L283" s="42"/>
      <c r="M283" s="42"/>
      <c r="N283" s="42"/>
      <c r="O283" s="42" t="e">
        <f>N283/L283</f>
        <v>#DIV/0!</v>
      </c>
      <c r="P283" s="42"/>
    </row>
    <row r="284" spans="1:16" ht="24">
      <c r="A284" s="42" t="s">
        <v>60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</row>
    <row r="285" spans="1:16" ht="24">
      <c r="A285" s="42" t="s">
        <v>61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62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42" t="s">
        <v>63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</row>
    <row r="288" spans="1:16" ht="24">
      <c r="A288" s="42" t="s">
        <v>64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</row>
    <row r="289" spans="1:16" ht="24">
      <c r="A289" s="42" t="s">
        <v>65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</row>
    <row r="290" spans="1:16" ht="24">
      <c r="A290" s="84" t="s">
        <v>23</v>
      </c>
      <c r="B290" s="85">
        <f>SUM(B281:B289)</f>
        <v>2</v>
      </c>
      <c r="C290" s="85">
        <f>SUM(C281:C289)</f>
        <v>18</v>
      </c>
      <c r="D290" s="85">
        <f>SUM(D281:D289)</f>
        <v>0</v>
      </c>
      <c r="E290" s="85"/>
      <c r="F290" s="86">
        <f>C290+D290+E290</f>
        <v>18</v>
      </c>
      <c r="G290" s="85"/>
      <c r="H290" s="85"/>
      <c r="I290" s="85"/>
      <c r="J290" s="86">
        <f>G290-H290-I290</f>
        <v>0</v>
      </c>
      <c r="K290" s="86">
        <f>F290+J290</f>
        <v>18</v>
      </c>
      <c r="L290" s="85"/>
      <c r="M290" s="85"/>
      <c r="N290" s="85"/>
      <c r="O290" s="86" t="e">
        <f>N290/L290</f>
        <v>#DIV/0!</v>
      </c>
      <c r="P290" s="85"/>
    </row>
    <row r="291" spans="1:16" ht="24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</row>
    <row r="292" spans="1:16" ht="24">
      <c r="A292" s="208" t="s">
        <v>30</v>
      </c>
      <c r="B292" s="209" t="s">
        <v>20</v>
      </c>
      <c r="C292" s="210" t="s">
        <v>40</v>
      </c>
      <c r="D292" s="211"/>
      <c r="E292" s="211"/>
      <c r="F292" s="212"/>
      <c r="G292" s="210" t="s">
        <v>41</v>
      </c>
      <c r="H292" s="211"/>
      <c r="I292" s="211"/>
      <c r="J292" s="212"/>
      <c r="K292" s="205" t="s">
        <v>42</v>
      </c>
      <c r="L292" s="205" t="s">
        <v>43</v>
      </c>
      <c r="M292" s="205" t="s">
        <v>44</v>
      </c>
      <c r="N292" s="205" t="s">
        <v>45</v>
      </c>
      <c r="O292" s="205" t="s">
        <v>46</v>
      </c>
      <c r="P292" s="205" t="s">
        <v>21</v>
      </c>
    </row>
    <row r="293" spans="1:16">
      <c r="A293" s="208"/>
      <c r="B293" s="209"/>
      <c r="C293" s="205" t="s">
        <v>47</v>
      </c>
      <c r="D293" s="205" t="s">
        <v>48</v>
      </c>
      <c r="E293" s="205" t="s">
        <v>49</v>
      </c>
      <c r="F293" s="205" t="s">
        <v>50</v>
      </c>
      <c r="G293" s="205" t="s">
        <v>51</v>
      </c>
      <c r="H293" s="205" t="s">
        <v>52</v>
      </c>
      <c r="I293" s="205" t="s">
        <v>49</v>
      </c>
      <c r="J293" s="205" t="s">
        <v>53</v>
      </c>
      <c r="K293" s="206"/>
      <c r="L293" s="206"/>
      <c r="M293" s="206"/>
      <c r="N293" s="206"/>
      <c r="O293" s="206"/>
      <c r="P293" s="206"/>
    </row>
    <row r="294" spans="1:16">
      <c r="A294" s="208"/>
      <c r="B294" s="209"/>
      <c r="C294" s="206"/>
      <c r="D294" s="206"/>
      <c r="E294" s="206"/>
      <c r="F294" s="206"/>
      <c r="G294" s="206"/>
      <c r="H294" s="206"/>
      <c r="I294" s="206"/>
      <c r="J294" s="206"/>
      <c r="K294" s="206"/>
      <c r="L294" s="206"/>
      <c r="M294" s="206"/>
      <c r="N294" s="206"/>
      <c r="O294" s="206"/>
      <c r="P294" s="206"/>
    </row>
    <row r="295" spans="1:16">
      <c r="A295" s="208"/>
      <c r="B295" s="209"/>
      <c r="C295" s="207"/>
      <c r="D295" s="207"/>
      <c r="E295" s="207"/>
      <c r="F295" s="207"/>
      <c r="G295" s="207"/>
      <c r="H295" s="207"/>
      <c r="I295" s="207"/>
      <c r="J295" s="207"/>
      <c r="K295" s="207"/>
      <c r="L295" s="207"/>
      <c r="M295" s="207"/>
      <c r="N295" s="207"/>
      <c r="O295" s="207"/>
      <c r="P295" s="207"/>
    </row>
    <row r="296" spans="1:16" ht="24">
      <c r="A296" s="42" t="s">
        <v>54</v>
      </c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</row>
    <row r="297" spans="1:16" ht="24">
      <c r="A297" s="42" t="s">
        <v>55</v>
      </c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</row>
    <row r="299" spans="1:16" ht="24">
      <c r="A299" s="42" t="s">
        <v>57</v>
      </c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</row>
    <row r="300" spans="1:16" ht="24">
      <c r="A300" s="42" t="s">
        <v>58</v>
      </c>
      <c r="B300" s="42">
        <v>0</v>
      </c>
      <c r="C300" s="42">
        <v>0</v>
      </c>
      <c r="D300" s="42"/>
      <c r="E300" s="42"/>
      <c r="F300" s="42">
        <f>C300+D300+E300</f>
        <v>0</v>
      </c>
      <c r="G300" s="42">
        <v>0</v>
      </c>
      <c r="H300" s="42">
        <v>0</v>
      </c>
      <c r="I300" s="42"/>
      <c r="J300" s="42">
        <f>G300-H300-I300</f>
        <v>0</v>
      </c>
      <c r="K300" s="42">
        <f>F300+J300</f>
        <v>0</v>
      </c>
      <c r="L300" s="42">
        <v>0</v>
      </c>
      <c r="M300" s="42"/>
      <c r="N300" s="44">
        <v>0</v>
      </c>
      <c r="O300" s="44" t="e">
        <f>N300/L300</f>
        <v>#DIV/0!</v>
      </c>
      <c r="P300" s="44">
        <v>0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/>
      <c r="O301" s="44"/>
      <c r="P301" s="44"/>
    </row>
    <row r="302" spans="1:16" ht="24">
      <c r="A302" s="42" t="s">
        <v>60</v>
      </c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4"/>
      <c r="O302" s="44"/>
      <c r="P302" s="44"/>
    </row>
    <row r="303" spans="1:16" ht="24">
      <c r="A303" s="42" t="s">
        <v>61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4"/>
      <c r="O303" s="44"/>
      <c r="P303" s="44"/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65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84" t="s">
        <v>23</v>
      </c>
      <c r="B308" s="85">
        <f>SUM(B300:B307)</f>
        <v>0</v>
      </c>
      <c r="C308" s="85">
        <f>SUM(C300:C307)</f>
        <v>0</v>
      </c>
      <c r="D308" s="85"/>
      <c r="E308" s="85"/>
      <c r="F308" s="86">
        <f>C308+D308+E308</f>
        <v>0</v>
      </c>
      <c r="G308" s="85">
        <f>SUM(G300:G307)</f>
        <v>0</v>
      </c>
      <c r="H308" s="85">
        <f t="shared" ref="H308:J308" si="28">SUM(H300:H307)</f>
        <v>0</v>
      </c>
      <c r="I308" s="85">
        <f t="shared" si="28"/>
        <v>0</v>
      </c>
      <c r="J308" s="85">
        <f t="shared" si="28"/>
        <v>0</v>
      </c>
      <c r="K308" s="86">
        <f>F308+J308</f>
        <v>0</v>
      </c>
      <c r="L308" s="85">
        <f>SUM(L300:L307)</f>
        <v>0</v>
      </c>
      <c r="M308" s="85"/>
      <c r="N308" s="87">
        <f>SUM(N300:N307)</f>
        <v>0</v>
      </c>
      <c r="O308" s="112" t="e">
        <f>N308/L308</f>
        <v>#DIV/0!</v>
      </c>
      <c r="P308" s="87">
        <f>SUM(P300:P307)</f>
        <v>0</v>
      </c>
    </row>
    <row r="309" spans="1:16" ht="24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</row>
    <row r="310" spans="1:16" ht="24">
      <c r="A310" s="208" t="s">
        <v>31</v>
      </c>
      <c r="B310" s="209" t="s">
        <v>20</v>
      </c>
      <c r="C310" s="210" t="s">
        <v>40</v>
      </c>
      <c r="D310" s="211"/>
      <c r="E310" s="211"/>
      <c r="F310" s="212"/>
      <c r="G310" s="210" t="s">
        <v>41</v>
      </c>
      <c r="H310" s="211"/>
      <c r="I310" s="211"/>
      <c r="J310" s="212"/>
      <c r="K310" s="205" t="s">
        <v>42</v>
      </c>
      <c r="L310" s="205" t="s">
        <v>43</v>
      </c>
      <c r="M310" s="205" t="s">
        <v>44</v>
      </c>
      <c r="N310" s="205" t="s">
        <v>45</v>
      </c>
      <c r="O310" s="205" t="s">
        <v>46</v>
      </c>
      <c r="P310" s="205" t="s">
        <v>21</v>
      </c>
    </row>
    <row r="311" spans="1:16">
      <c r="A311" s="208"/>
      <c r="B311" s="209"/>
      <c r="C311" s="205" t="s">
        <v>47</v>
      </c>
      <c r="D311" s="205" t="s">
        <v>48</v>
      </c>
      <c r="E311" s="205" t="s">
        <v>49</v>
      </c>
      <c r="F311" s="205" t="s">
        <v>50</v>
      </c>
      <c r="G311" s="205" t="s">
        <v>51</v>
      </c>
      <c r="H311" s="205" t="s">
        <v>52</v>
      </c>
      <c r="I311" s="205" t="s">
        <v>49</v>
      </c>
      <c r="J311" s="205" t="s">
        <v>53</v>
      </c>
      <c r="K311" s="206"/>
      <c r="L311" s="206"/>
      <c r="M311" s="206"/>
      <c r="N311" s="206"/>
      <c r="O311" s="206"/>
      <c r="P311" s="206"/>
    </row>
    <row r="312" spans="1:16">
      <c r="A312" s="208"/>
      <c r="B312" s="209"/>
      <c r="C312" s="206"/>
      <c r="D312" s="206"/>
      <c r="E312" s="206"/>
      <c r="F312" s="206"/>
      <c r="G312" s="206"/>
      <c r="H312" s="206"/>
      <c r="I312" s="206"/>
      <c r="J312" s="206"/>
      <c r="K312" s="206"/>
      <c r="L312" s="206"/>
      <c r="M312" s="206"/>
      <c r="N312" s="206"/>
      <c r="O312" s="206"/>
      <c r="P312" s="206"/>
    </row>
    <row r="313" spans="1:16">
      <c r="A313" s="208"/>
      <c r="B313" s="209"/>
      <c r="C313" s="207"/>
      <c r="D313" s="207"/>
      <c r="E313" s="207"/>
      <c r="F313" s="207"/>
      <c r="G313" s="207"/>
      <c r="H313" s="207"/>
      <c r="I313" s="207"/>
      <c r="J313" s="207"/>
      <c r="K313" s="207"/>
      <c r="L313" s="207"/>
      <c r="M313" s="207"/>
      <c r="N313" s="207"/>
      <c r="O313" s="207"/>
      <c r="P313" s="207"/>
    </row>
    <row r="314" spans="1:16" ht="24">
      <c r="A314" s="42" t="s">
        <v>54</v>
      </c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</row>
    <row r="315" spans="1:16" ht="24">
      <c r="A315" s="42" t="s">
        <v>55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56</v>
      </c>
      <c r="B316" s="42">
        <v>2</v>
      </c>
      <c r="C316" s="42">
        <v>0</v>
      </c>
      <c r="D316" s="42"/>
      <c r="E316" s="42"/>
      <c r="F316" s="42">
        <f>C316+D316+E390</f>
        <v>0</v>
      </c>
      <c r="G316" s="47">
        <v>2</v>
      </c>
      <c r="H316" s="42"/>
      <c r="I316" s="42"/>
      <c r="J316" s="42">
        <f>G316-H316-I316</f>
        <v>2</v>
      </c>
      <c r="K316" s="42">
        <f>F316+J316</f>
        <v>2</v>
      </c>
      <c r="L316" s="42">
        <v>0</v>
      </c>
      <c r="M316" s="105" t="s">
        <v>82</v>
      </c>
      <c r="N316" s="42">
        <f>L316*O316</f>
        <v>0</v>
      </c>
      <c r="O316" s="42">
        <v>0</v>
      </c>
      <c r="P316" s="43">
        <v>0</v>
      </c>
    </row>
    <row r="317" spans="1:16" ht="24">
      <c r="A317" s="42" t="s">
        <v>57</v>
      </c>
      <c r="B317" s="42">
        <v>2</v>
      </c>
      <c r="C317" s="42">
        <v>0</v>
      </c>
      <c r="D317" s="42">
        <v>0</v>
      </c>
      <c r="E317" s="42"/>
      <c r="F317" s="42">
        <f>C317+D317+E391</f>
        <v>0</v>
      </c>
      <c r="G317" s="47">
        <v>3</v>
      </c>
      <c r="H317" s="42"/>
      <c r="I317" s="42"/>
      <c r="J317" s="42">
        <f>G317-H317-I317</f>
        <v>3</v>
      </c>
      <c r="K317" s="42">
        <f t="shared" ref="K317:K326" si="29">F317+J317</f>
        <v>3</v>
      </c>
      <c r="L317" s="42">
        <v>0</v>
      </c>
      <c r="M317" s="105" t="s">
        <v>82</v>
      </c>
      <c r="N317" s="42">
        <f t="shared" ref="N317:N325" si="30">L317*O317</f>
        <v>0</v>
      </c>
      <c r="O317" s="42">
        <v>0</v>
      </c>
      <c r="P317" s="43">
        <v>0</v>
      </c>
    </row>
    <row r="318" spans="1:16" ht="24">
      <c r="A318" s="42" t="s">
        <v>58</v>
      </c>
      <c r="B318" s="42"/>
      <c r="C318" s="42"/>
      <c r="D318" s="42"/>
      <c r="E318" s="42"/>
      <c r="F318" s="42"/>
      <c r="G318" s="47"/>
      <c r="H318" s="42"/>
      <c r="I318" s="42"/>
      <c r="J318" s="42">
        <f t="shared" ref="J318:J322" si="31">G318-H318-I318</f>
        <v>0</v>
      </c>
      <c r="K318" s="42">
        <f t="shared" si="29"/>
        <v>0</v>
      </c>
      <c r="L318" s="42"/>
      <c r="M318" s="105"/>
      <c r="N318" s="42">
        <f t="shared" si="30"/>
        <v>0</v>
      </c>
      <c r="O318" s="42"/>
      <c r="P318" s="43"/>
    </row>
    <row r="319" spans="1:16" ht="24">
      <c r="A319" s="42" t="s">
        <v>59</v>
      </c>
      <c r="B319" s="42"/>
      <c r="C319" s="42"/>
      <c r="D319" s="42"/>
      <c r="E319" s="42"/>
      <c r="F319" s="42"/>
      <c r="G319" s="47"/>
      <c r="H319" s="42"/>
      <c r="I319" s="42"/>
      <c r="J319" s="42">
        <f t="shared" si="31"/>
        <v>0</v>
      </c>
      <c r="K319" s="42">
        <f t="shared" si="29"/>
        <v>0</v>
      </c>
      <c r="L319" s="42"/>
      <c r="M319" s="105"/>
      <c r="N319" s="42">
        <f t="shared" si="30"/>
        <v>0</v>
      </c>
      <c r="O319" s="42"/>
      <c r="P319" s="43"/>
    </row>
    <row r="320" spans="1:16" ht="24">
      <c r="A320" s="42" t="s">
        <v>60</v>
      </c>
      <c r="B320" s="42"/>
      <c r="C320" s="42"/>
      <c r="D320" s="42"/>
      <c r="E320" s="42"/>
      <c r="F320" s="42"/>
      <c r="G320" s="47"/>
      <c r="H320" s="42"/>
      <c r="I320" s="42"/>
      <c r="J320" s="42">
        <f t="shared" si="31"/>
        <v>0</v>
      </c>
      <c r="K320" s="42">
        <f t="shared" si="29"/>
        <v>0</v>
      </c>
      <c r="L320" s="42"/>
      <c r="M320" s="105"/>
      <c r="N320" s="42">
        <f t="shared" si="30"/>
        <v>0</v>
      </c>
      <c r="O320" s="42"/>
      <c r="P320" s="43"/>
    </row>
    <row r="321" spans="1:16" ht="24">
      <c r="A321" s="42" t="s">
        <v>61</v>
      </c>
      <c r="B321" s="42">
        <v>1</v>
      </c>
      <c r="C321" s="42">
        <v>0</v>
      </c>
      <c r="D321" s="42"/>
      <c r="E321" s="42"/>
      <c r="F321" s="42">
        <f>C321+D321+E395</f>
        <v>0</v>
      </c>
      <c r="G321" s="47">
        <v>2</v>
      </c>
      <c r="H321" s="42"/>
      <c r="I321" s="42"/>
      <c r="J321" s="42">
        <f t="shared" si="31"/>
        <v>2</v>
      </c>
      <c r="K321" s="42">
        <f t="shared" si="29"/>
        <v>2</v>
      </c>
      <c r="L321" s="42">
        <v>0</v>
      </c>
      <c r="M321" s="105" t="s">
        <v>82</v>
      </c>
      <c r="N321" s="42">
        <f t="shared" si="30"/>
        <v>0</v>
      </c>
      <c r="O321" s="42">
        <v>0</v>
      </c>
      <c r="P321" s="43">
        <v>0</v>
      </c>
    </row>
    <row r="322" spans="1:16" ht="24">
      <c r="A322" s="42" t="s">
        <v>62</v>
      </c>
      <c r="B322" s="42"/>
      <c r="C322" s="42"/>
      <c r="D322" s="42"/>
      <c r="E322" s="42"/>
      <c r="F322" s="42"/>
      <c r="G322" s="47"/>
      <c r="H322" s="42"/>
      <c r="I322" s="42"/>
      <c r="J322" s="42">
        <f t="shared" si="31"/>
        <v>0</v>
      </c>
      <c r="K322" s="42">
        <f t="shared" si="29"/>
        <v>0</v>
      </c>
      <c r="L322" s="42"/>
      <c r="M322" s="105"/>
      <c r="N322" s="42">
        <f t="shared" si="30"/>
        <v>0</v>
      </c>
      <c r="O322" s="42"/>
      <c r="P322" s="43"/>
    </row>
    <row r="323" spans="1:16" ht="24">
      <c r="A323" s="42" t="s">
        <v>63</v>
      </c>
      <c r="B323" s="42"/>
      <c r="C323" s="42"/>
      <c r="D323" s="42"/>
      <c r="E323" s="42"/>
      <c r="F323" s="42"/>
      <c r="G323" s="47"/>
      <c r="H323" s="42"/>
      <c r="I323" s="42"/>
      <c r="J323" s="42"/>
      <c r="K323" s="42">
        <f t="shared" si="29"/>
        <v>0</v>
      </c>
      <c r="L323" s="42"/>
      <c r="M323" s="105"/>
      <c r="N323" s="42">
        <f t="shared" si="30"/>
        <v>0</v>
      </c>
      <c r="O323" s="42"/>
      <c r="P323" s="43"/>
    </row>
    <row r="324" spans="1:16" ht="24">
      <c r="A324" s="42" t="s">
        <v>64</v>
      </c>
      <c r="B324" s="42"/>
      <c r="C324" s="42"/>
      <c r="D324" s="42"/>
      <c r="E324" s="42"/>
      <c r="F324" s="42"/>
      <c r="G324" s="47"/>
      <c r="H324" s="42"/>
      <c r="I324" s="42"/>
      <c r="J324" s="42"/>
      <c r="K324" s="42">
        <f t="shared" si="29"/>
        <v>0</v>
      </c>
      <c r="L324" s="42"/>
      <c r="M324" s="105"/>
      <c r="N324" s="42">
        <f t="shared" si="30"/>
        <v>0</v>
      </c>
      <c r="O324" s="42"/>
      <c r="P324" s="43"/>
    </row>
    <row r="325" spans="1:16" ht="24">
      <c r="A325" s="42" t="s">
        <v>65</v>
      </c>
      <c r="B325" s="42">
        <v>2</v>
      </c>
      <c r="C325" s="42">
        <v>0</v>
      </c>
      <c r="D325" s="42">
        <v>0</v>
      </c>
      <c r="E325" s="42"/>
      <c r="F325" s="42">
        <f>C325+D325+E399</f>
        <v>0</v>
      </c>
      <c r="G325" s="47">
        <v>2</v>
      </c>
      <c r="H325" s="42"/>
      <c r="I325" s="42"/>
      <c r="J325" s="42">
        <f>G325-H325-I325</f>
        <v>2</v>
      </c>
      <c r="K325" s="42">
        <f t="shared" si="29"/>
        <v>2</v>
      </c>
      <c r="L325" s="42">
        <v>0</v>
      </c>
      <c r="M325" s="105" t="s">
        <v>82</v>
      </c>
      <c r="N325" s="42">
        <f t="shared" si="30"/>
        <v>0</v>
      </c>
      <c r="O325" s="42">
        <v>0</v>
      </c>
      <c r="P325" s="43">
        <v>0</v>
      </c>
    </row>
    <row r="326" spans="1:16" ht="24">
      <c r="A326" s="84" t="s">
        <v>23</v>
      </c>
      <c r="B326" s="85">
        <f>SUM(B316:B325)</f>
        <v>7</v>
      </c>
      <c r="C326" s="85">
        <f>SUM(C316:C325)</f>
        <v>0</v>
      </c>
      <c r="D326" s="85">
        <f>SUM(D316:D325)</f>
        <v>0</v>
      </c>
      <c r="E326" s="85"/>
      <c r="F326" s="86">
        <f>C326+D326+E400</f>
        <v>0</v>
      </c>
      <c r="G326" s="119">
        <f>SUM(G316:G325)</f>
        <v>9</v>
      </c>
      <c r="H326" s="85"/>
      <c r="I326" s="85"/>
      <c r="J326" s="86">
        <f>G326-H326-I326</f>
        <v>9</v>
      </c>
      <c r="K326" s="86">
        <f t="shared" si="29"/>
        <v>9</v>
      </c>
      <c r="L326" s="85">
        <f>SUM(L316:L325)</f>
        <v>0</v>
      </c>
      <c r="M326" s="124" t="s">
        <v>82</v>
      </c>
      <c r="N326" s="85">
        <f>SUM(N316:N325)</f>
        <v>0</v>
      </c>
      <c r="O326" s="86" t="e">
        <f>N326/L326</f>
        <v>#DIV/0!</v>
      </c>
      <c r="P326" s="92">
        <f>SUM(P316:P325)/4</f>
        <v>0</v>
      </c>
    </row>
    <row r="327" spans="1:16" ht="24">
      <c r="A327" s="95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</row>
    <row r="328" spans="1:16" ht="24">
      <c r="A328" s="208" t="s">
        <v>33</v>
      </c>
      <c r="B328" s="209" t="s">
        <v>20</v>
      </c>
      <c r="C328" s="210" t="s">
        <v>40</v>
      </c>
      <c r="D328" s="211"/>
      <c r="E328" s="211"/>
      <c r="F328" s="212"/>
      <c r="G328" s="210" t="s">
        <v>41</v>
      </c>
      <c r="H328" s="211"/>
      <c r="I328" s="211"/>
      <c r="J328" s="212"/>
      <c r="K328" s="205" t="s">
        <v>42</v>
      </c>
      <c r="L328" s="205" t="s">
        <v>43</v>
      </c>
      <c r="M328" s="205" t="s">
        <v>44</v>
      </c>
      <c r="N328" s="205" t="s">
        <v>45</v>
      </c>
      <c r="O328" s="205" t="s">
        <v>46</v>
      </c>
      <c r="P328" s="205" t="s">
        <v>21</v>
      </c>
    </row>
    <row r="329" spans="1:16">
      <c r="A329" s="208"/>
      <c r="B329" s="209"/>
      <c r="C329" s="205" t="s">
        <v>47</v>
      </c>
      <c r="D329" s="205" t="s">
        <v>48</v>
      </c>
      <c r="E329" s="205" t="s">
        <v>49</v>
      </c>
      <c r="F329" s="205" t="s">
        <v>50</v>
      </c>
      <c r="G329" s="205" t="s">
        <v>51</v>
      </c>
      <c r="H329" s="205" t="s">
        <v>52</v>
      </c>
      <c r="I329" s="205" t="s">
        <v>49</v>
      </c>
      <c r="J329" s="205" t="s">
        <v>53</v>
      </c>
      <c r="K329" s="206"/>
      <c r="L329" s="206"/>
      <c r="M329" s="206"/>
      <c r="N329" s="206"/>
      <c r="O329" s="206"/>
      <c r="P329" s="206"/>
    </row>
    <row r="330" spans="1:16">
      <c r="A330" s="208"/>
      <c r="B330" s="209"/>
      <c r="C330" s="206"/>
      <c r="D330" s="206"/>
      <c r="E330" s="206"/>
      <c r="F330" s="206"/>
      <c r="G330" s="206"/>
      <c r="H330" s="206"/>
      <c r="I330" s="206"/>
      <c r="J330" s="206"/>
      <c r="K330" s="206"/>
      <c r="L330" s="206"/>
      <c r="M330" s="206"/>
      <c r="N330" s="206"/>
      <c r="O330" s="206"/>
      <c r="P330" s="206"/>
    </row>
    <row r="331" spans="1:16">
      <c r="A331" s="208"/>
      <c r="B331" s="209"/>
      <c r="C331" s="207"/>
      <c r="D331" s="207"/>
      <c r="E331" s="207"/>
      <c r="F331" s="207"/>
      <c r="G331" s="207"/>
      <c r="H331" s="207"/>
      <c r="I331" s="207"/>
      <c r="J331" s="207"/>
      <c r="K331" s="207"/>
      <c r="L331" s="207"/>
      <c r="M331" s="207"/>
      <c r="N331" s="207"/>
      <c r="O331" s="207"/>
      <c r="P331" s="207"/>
    </row>
    <row r="332" spans="1:16" ht="24">
      <c r="A332" s="42" t="s">
        <v>54</v>
      </c>
      <c r="B332" s="42">
        <v>1</v>
      </c>
      <c r="C332" s="42">
        <v>3</v>
      </c>
      <c r="D332" s="42"/>
      <c r="E332" s="42"/>
      <c r="F332" s="42">
        <f>C332+D332+E406</f>
        <v>3</v>
      </c>
      <c r="G332" s="42"/>
      <c r="H332" s="42"/>
      <c r="I332" s="42"/>
      <c r="J332" s="42">
        <f>G332-H332-I332</f>
        <v>0</v>
      </c>
      <c r="K332" s="42">
        <f>F332+JJ332</f>
        <v>3</v>
      </c>
      <c r="L332" s="42"/>
      <c r="M332" s="42"/>
      <c r="N332" s="42"/>
      <c r="O332" s="42" t="e">
        <f>N332/L332</f>
        <v>#DIV/0!</v>
      </c>
      <c r="P332" s="42"/>
    </row>
    <row r="333" spans="1:16" ht="24">
      <c r="A333" s="42" t="s">
        <v>55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</row>
    <row r="334" spans="1:16" ht="24">
      <c r="A334" s="42" t="s">
        <v>56</v>
      </c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</row>
    <row r="335" spans="1:16" ht="24">
      <c r="A335" s="42" t="s">
        <v>57</v>
      </c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</row>
    <row r="336" spans="1:16" ht="24">
      <c r="A336" s="42" t="s">
        <v>58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</row>
    <row r="337" spans="1:16" ht="24">
      <c r="A337" s="42" t="s">
        <v>59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</row>
    <row r="338" spans="1:16" ht="24">
      <c r="A338" s="42" t="s">
        <v>60</v>
      </c>
      <c r="B338" s="42">
        <v>1</v>
      </c>
      <c r="C338" s="42">
        <v>24</v>
      </c>
      <c r="D338" s="42"/>
      <c r="E338" s="42"/>
      <c r="F338" s="42">
        <f>C338+D338+E412</f>
        <v>24</v>
      </c>
      <c r="G338" s="42">
        <v>20</v>
      </c>
      <c r="H338" s="42">
        <v>0</v>
      </c>
      <c r="I338" s="42"/>
      <c r="J338" s="42">
        <f>G338-H338-I338</f>
        <v>20</v>
      </c>
      <c r="K338" s="42">
        <f>F338+J338</f>
        <v>44</v>
      </c>
      <c r="L338" s="42">
        <v>0</v>
      </c>
      <c r="M338" s="42" t="s">
        <v>109</v>
      </c>
      <c r="N338" s="42">
        <f>L338*O338</f>
        <v>0</v>
      </c>
      <c r="O338" s="42">
        <v>0</v>
      </c>
      <c r="P338" s="42">
        <v>0</v>
      </c>
    </row>
    <row r="339" spans="1:16" ht="24">
      <c r="A339" s="42" t="s">
        <v>61</v>
      </c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</row>
    <row r="340" spans="1:16" ht="24">
      <c r="A340" s="42" t="s">
        <v>62</v>
      </c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</row>
    <row r="341" spans="1:16" ht="24">
      <c r="A341" s="42" t="s">
        <v>63</v>
      </c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</row>
    <row r="342" spans="1:16" ht="24">
      <c r="A342" s="42" t="s">
        <v>64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</row>
    <row r="343" spans="1:16" ht="24">
      <c r="A343" s="42" t="s">
        <v>65</v>
      </c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</row>
    <row r="344" spans="1:16" ht="24">
      <c r="A344" s="84" t="s">
        <v>23</v>
      </c>
      <c r="B344" s="85">
        <f>SUM(B332:B343)</f>
        <v>2</v>
      </c>
      <c r="C344" s="85">
        <f>SUM(C332:C343)</f>
        <v>27</v>
      </c>
      <c r="D344" s="85">
        <f>SUM(D334:D343)</f>
        <v>0</v>
      </c>
      <c r="E344" s="85">
        <f>SUM(E334:E343)</f>
        <v>0</v>
      </c>
      <c r="F344" s="86">
        <f>C344+D344+E418</f>
        <v>27</v>
      </c>
      <c r="G344" s="85">
        <f>SUM(G332:G343)</f>
        <v>20</v>
      </c>
      <c r="H344" s="85">
        <f t="shared" ref="H344:I344" si="32">SUM(H332:H343)</f>
        <v>0</v>
      </c>
      <c r="I344" s="85">
        <f t="shared" si="32"/>
        <v>0</v>
      </c>
      <c r="J344" s="86">
        <f>G344-H344-I344</f>
        <v>20</v>
      </c>
      <c r="K344" s="86">
        <f>F344+J344</f>
        <v>47</v>
      </c>
      <c r="L344" s="85">
        <f>SUM(L332:L343)</f>
        <v>0</v>
      </c>
      <c r="M344" s="85" t="s">
        <v>109</v>
      </c>
      <c r="N344" s="85">
        <f t="shared" ref="N344" si="33">SUM(N332:N343)</f>
        <v>0</v>
      </c>
      <c r="O344" s="86" t="e">
        <f>N344/L344</f>
        <v>#DIV/0!</v>
      </c>
      <c r="P344" s="85">
        <f>SUM(P332:P343)</f>
        <v>0</v>
      </c>
    </row>
    <row r="345" spans="1:16" ht="24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</row>
    <row r="346" spans="1:16" ht="24">
      <c r="A346" s="208" t="s">
        <v>34</v>
      </c>
      <c r="B346" s="209" t="s">
        <v>20</v>
      </c>
      <c r="C346" s="210" t="s">
        <v>40</v>
      </c>
      <c r="D346" s="211"/>
      <c r="E346" s="211"/>
      <c r="F346" s="212"/>
      <c r="G346" s="210" t="s">
        <v>41</v>
      </c>
      <c r="H346" s="211"/>
      <c r="I346" s="211"/>
      <c r="J346" s="212"/>
      <c r="K346" s="205" t="s">
        <v>42</v>
      </c>
      <c r="L346" s="205" t="s">
        <v>43</v>
      </c>
      <c r="M346" s="205" t="s">
        <v>44</v>
      </c>
      <c r="N346" s="205" t="s">
        <v>45</v>
      </c>
      <c r="O346" s="205" t="s">
        <v>46</v>
      </c>
      <c r="P346" s="205" t="s">
        <v>21</v>
      </c>
    </row>
    <row r="347" spans="1:16">
      <c r="A347" s="208"/>
      <c r="B347" s="209"/>
      <c r="C347" s="205" t="s">
        <v>47</v>
      </c>
      <c r="D347" s="205" t="s">
        <v>48</v>
      </c>
      <c r="E347" s="205" t="s">
        <v>49</v>
      </c>
      <c r="F347" s="205" t="s">
        <v>50</v>
      </c>
      <c r="G347" s="205" t="s">
        <v>51</v>
      </c>
      <c r="H347" s="205" t="s">
        <v>52</v>
      </c>
      <c r="I347" s="205" t="s">
        <v>49</v>
      </c>
      <c r="J347" s="205" t="s">
        <v>53</v>
      </c>
      <c r="K347" s="206"/>
      <c r="L347" s="206"/>
      <c r="M347" s="206"/>
      <c r="N347" s="206"/>
      <c r="O347" s="206"/>
      <c r="P347" s="206"/>
    </row>
    <row r="348" spans="1:16">
      <c r="A348" s="208"/>
      <c r="B348" s="209"/>
      <c r="C348" s="206"/>
      <c r="D348" s="206"/>
      <c r="E348" s="206"/>
      <c r="F348" s="206"/>
      <c r="G348" s="206"/>
      <c r="H348" s="206"/>
      <c r="I348" s="206"/>
      <c r="J348" s="206"/>
      <c r="K348" s="206"/>
      <c r="L348" s="206"/>
      <c r="M348" s="206"/>
      <c r="N348" s="206"/>
      <c r="O348" s="206"/>
      <c r="P348" s="206"/>
    </row>
    <row r="349" spans="1:16">
      <c r="A349" s="208"/>
      <c r="B349" s="209"/>
      <c r="C349" s="207"/>
      <c r="D349" s="207"/>
      <c r="E349" s="207"/>
      <c r="F349" s="207"/>
      <c r="G349" s="207"/>
      <c r="H349" s="207"/>
      <c r="I349" s="207"/>
      <c r="J349" s="207"/>
      <c r="K349" s="207"/>
      <c r="L349" s="207"/>
      <c r="M349" s="207"/>
      <c r="N349" s="207"/>
      <c r="O349" s="207"/>
      <c r="P349" s="207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</row>
    <row r="354" spans="1:16" ht="24">
      <c r="A354" s="42" t="s">
        <v>58</v>
      </c>
      <c r="B354" s="42">
        <v>1</v>
      </c>
      <c r="C354" s="42">
        <v>3</v>
      </c>
      <c r="D354" s="42"/>
      <c r="E354" s="42"/>
      <c r="F354" s="42">
        <f>C354+D354+E354</f>
        <v>3</v>
      </c>
      <c r="G354" s="42"/>
      <c r="H354" s="42"/>
      <c r="I354" s="42"/>
      <c r="J354" s="42">
        <f>G354-H354-I354</f>
        <v>0</v>
      </c>
      <c r="K354" s="42">
        <f>F354+JJ354</f>
        <v>3</v>
      </c>
      <c r="L354" s="42"/>
      <c r="M354" s="42"/>
      <c r="N354" s="42"/>
      <c r="O354" s="42" t="e">
        <f>N354/L354</f>
        <v>#DIV/0!</v>
      </c>
      <c r="P354" s="42"/>
    </row>
    <row r="355" spans="1:16" ht="24">
      <c r="A355" s="42" t="s">
        <v>59</v>
      </c>
      <c r="B355" s="42">
        <v>1</v>
      </c>
      <c r="C355" s="42">
        <v>7</v>
      </c>
      <c r="D355" s="42"/>
      <c r="E355" s="42"/>
      <c r="F355" s="42">
        <f>C355+D355+E355</f>
        <v>7</v>
      </c>
      <c r="G355" s="42"/>
      <c r="H355" s="42"/>
      <c r="I355" s="42"/>
      <c r="J355" s="42">
        <f>G355-H355-I355</f>
        <v>0</v>
      </c>
      <c r="K355" s="42">
        <f>F355+JJ355</f>
        <v>7</v>
      </c>
      <c r="L355" s="42"/>
      <c r="M355" s="42"/>
      <c r="N355" s="42"/>
      <c r="O355" s="42" t="e">
        <f>N355/L355</f>
        <v>#DIV/0!</v>
      </c>
      <c r="P355" s="42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</row>
    <row r="357" spans="1:16" ht="24">
      <c r="A357" s="42" t="s">
        <v>61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</row>
    <row r="362" spans="1:16" ht="24">
      <c r="A362" s="84" t="s">
        <v>23</v>
      </c>
      <c r="B362" s="85">
        <f>SUM(B354:B361)</f>
        <v>2</v>
      </c>
      <c r="C362" s="85">
        <f>SUM(C354:C361)</f>
        <v>10</v>
      </c>
      <c r="D362" s="85"/>
      <c r="E362" s="85"/>
      <c r="F362" s="86">
        <f>C362+D362+E362</f>
        <v>10</v>
      </c>
      <c r="G362" s="85"/>
      <c r="H362" s="85"/>
      <c r="I362" s="85"/>
      <c r="J362" s="86">
        <f>G362-H362-I362</f>
        <v>0</v>
      </c>
      <c r="K362" s="86">
        <f>F362+JJ362</f>
        <v>10</v>
      </c>
      <c r="L362" s="85"/>
      <c r="M362" s="85"/>
      <c r="N362" s="85"/>
      <c r="O362" s="86" t="e">
        <f>N362/L362</f>
        <v>#DIV/0!</v>
      </c>
      <c r="P362" s="85"/>
    </row>
    <row r="363" spans="1:16" ht="24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</row>
    <row r="364" spans="1:16" ht="24">
      <c r="A364" s="208" t="s">
        <v>35</v>
      </c>
      <c r="B364" s="209" t="s">
        <v>20</v>
      </c>
      <c r="C364" s="210" t="s">
        <v>40</v>
      </c>
      <c r="D364" s="211"/>
      <c r="E364" s="211"/>
      <c r="F364" s="212"/>
      <c r="G364" s="210" t="s">
        <v>41</v>
      </c>
      <c r="H364" s="211"/>
      <c r="I364" s="211"/>
      <c r="J364" s="212"/>
      <c r="K364" s="205" t="s">
        <v>42</v>
      </c>
      <c r="L364" s="205" t="s">
        <v>43</v>
      </c>
      <c r="M364" s="205" t="s">
        <v>44</v>
      </c>
      <c r="N364" s="205" t="s">
        <v>45</v>
      </c>
      <c r="O364" s="205" t="s">
        <v>46</v>
      </c>
      <c r="P364" s="205" t="s">
        <v>21</v>
      </c>
    </row>
    <row r="365" spans="1:16">
      <c r="A365" s="208"/>
      <c r="B365" s="209"/>
      <c r="C365" s="205" t="s">
        <v>47</v>
      </c>
      <c r="D365" s="205" t="s">
        <v>48</v>
      </c>
      <c r="E365" s="205" t="s">
        <v>49</v>
      </c>
      <c r="F365" s="205" t="s">
        <v>50</v>
      </c>
      <c r="G365" s="205" t="s">
        <v>51</v>
      </c>
      <c r="H365" s="205" t="s">
        <v>52</v>
      </c>
      <c r="I365" s="205" t="s">
        <v>49</v>
      </c>
      <c r="J365" s="205" t="s">
        <v>53</v>
      </c>
      <c r="K365" s="206"/>
      <c r="L365" s="206"/>
      <c r="M365" s="206"/>
      <c r="N365" s="206"/>
      <c r="O365" s="206"/>
      <c r="P365" s="206"/>
    </row>
    <row r="366" spans="1:16">
      <c r="A366" s="208"/>
      <c r="B366" s="209"/>
      <c r="C366" s="206"/>
      <c r="D366" s="206"/>
      <c r="E366" s="206"/>
      <c r="F366" s="206"/>
      <c r="G366" s="206"/>
      <c r="H366" s="206"/>
      <c r="I366" s="206"/>
      <c r="J366" s="206"/>
      <c r="K366" s="206"/>
      <c r="L366" s="206"/>
      <c r="M366" s="206"/>
      <c r="N366" s="206"/>
      <c r="O366" s="206"/>
      <c r="P366" s="206"/>
    </row>
    <row r="367" spans="1:16">
      <c r="A367" s="208"/>
      <c r="B367" s="209"/>
      <c r="C367" s="207"/>
      <c r="D367" s="207"/>
      <c r="E367" s="207"/>
      <c r="F367" s="207"/>
      <c r="G367" s="207"/>
      <c r="H367" s="207"/>
      <c r="I367" s="207"/>
      <c r="J367" s="207"/>
      <c r="K367" s="207"/>
      <c r="L367" s="207"/>
      <c r="M367" s="207"/>
      <c r="N367" s="207"/>
      <c r="O367" s="207"/>
      <c r="P367" s="207"/>
    </row>
    <row r="368" spans="1:16" ht="24">
      <c r="A368" s="42" t="s">
        <v>54</v>
      </c>
      <c r="B368" s="42">
        <v>10</v>
      </c>
      <c r="C368" s="42">
        <v>18</v>
      </c>
      <c r="D368" s="42">
        <v>0</v>
      </c>
      <c r="E368" s="42"/>
      <c r="F368" s="42">
        <f>C368+D368+E368</f>
        <v>18</v>
      </c>
      <c r="G368" s="42"/>
      <c r="H368" s="42"/>
      <c r="I368" s="42"/>
      <c r="J368" s="42">
        <f>G368-H368-I368</f>
        <v>0</v>
      </c>
      <c r="K368" s="42">
        <f>F368+J368</f>
        <v>18</v>
      </c>
      <c r="L368" s="42"/>
      <c r="M368" s="42"/>
      <c r="N368" s="42"/>
      <c r="O368" s="42" t="e">
        <f>N3668/L368</f>
        <v>#DIV/0!</v>
      </c>
      <c r="P368" s="42"/>
    </row>
    <row r="369" spans="1:16" ht="24">
      <c r="A369" s="42" t="s">
        <v>55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56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</row>
    <row r="371" spans="1:16" ht="24">
      <c r="A371" s="42" t="s">
        <v>57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</row>
    <row r="372" spans="1:16" ht="24">
      <c r="A372" s="42" t="s">
        <v>58</v>
      </c>
      <c r="B372" s="42">
        <v>1</v>
      </c>
      <c r="C372" s="42">
        <v>2</v>
      </c>
      <c r="D372" s="42">
        <v>0</v>
      </c>
      <c r="E372" s="42"/>
      <c r="F372" s="42">
        <f t="shared" ref="F372:F380" si="34">C372+D372+E372</f>
        <v>2</v>
      </c>
      <c r="G372" s="42"/>
      <c r="H372" s="42"/>
      <c r="I372" s="42"/>
      <c r="J372" s="42">
        <f t="shared" ref="J372:J380" si="35">G372-H372-I372</f>
        <v>0</v>
      </c>
      <c r="K372" s="42">
        <f t="shared" ref="K372:K380" si="36">F372+J372</f>
        <v>2</v>
      </c>
      <c r="L372" s="42"/>
      <c r="M372" s="42"/>
      <c r="N372" s="42"/>
      <c r="O372" s="42" t="e">
        <f t="shared" ref="O372:O380" si="37">N3672/L372</f>
        <v>#DIV/0!</v>
      </c>
      <c r="P372" s="42"/>
    </row>
    <row r="373" spans="1:16" ht="24">
      <c r="A373" s="42" t="s">
        <v>59</v>
      </c>
      <c r="B373" s="42">
        <v>2</v>
      </c>
      <c r="C373" s="42">
        <v>3</v>
      </c>
      <c r="D373" s="42"/>
      <c r="E373" s="42"/>
      <c r="F373" s="42">
        <f t="shared" si="34"/>
        <v>3</v>
      </c>
      <c r="G373" s="42"/>
      <c r="H373" s="42"/>
      <c r="I373" s="42"/>
      <c r="J373" s="42">
        <f t="shared" si="35"/>
        <v>0</v>
      </c>
      <c r="K373" s="42">
        <f t="shared" si="36"/>
        <v>3</v>
      </c>
      <c r="L373" s="42"/>
      <c r="M373" s="42"/>
      <c r="N373" s="42"/>
      <c r="O373" s="42" t="e">
        <f t="shared" si="37"/>
        <v>#DIV/0!</v>
      </c>
      <c r="P373" s="42"/>
    </row>
    <row r="374" spans="1:16" ht="24">
      <c r="A374" s="42" t="s">
        <v>60</v>
      </c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</row>
    <row r="375" spans="1:16" ht="24">
      <c r="A375" s="42" t="s">
        <v>61</v>
      </c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</row>
    <row r="376" spans="1:16" ht="24">
      <c r="A376" s="42" t="s">
        <v>62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</row>
    <row r="377" spans="1:16" ht="24">
      <c r="A377" s="42" t="s">
        <v>63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64</v>
      </c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</row>
    <row r="379" spans="1:16" ht="24">
      <c r="A379" s="42" t="s">
        <v>65</v>
      </c>
      <c r="B379" s="42">
        <v>1</v>
      </c>
      <c r="C379" s="42">
        <v>1</v>
      </c>
      <c r="D379" s="42"/>
      <c r="E379" s="42"/>
      <c r="F379" s="42">
        <f t="shared" si="34"/>
        <v>1</v>
      </c>
      <c r="G379" s="42"/>
      <c r="H379" s="42"/>
      <c r="I379" s="42"/>
      <c r="J379" s="42">
        <f t="shared" si="35"/>
        <v>0</v>
      </c>
      <c r="K379" s="42">
        <f t="shared" si="36"/>
        <v>1</v>
      </c>
      <c r="L379" s="42"/>
      <c r="M379" s="42"/>
      <c r="N379" s="42"/>
      <c r="O379" s="42" t="e">
        <f t="shared" si="37"/>
        <v>#DIV/0!</v>
      </c>
      <c r="P379" s="42"/>
    </row>
    <row r="380" spans="1:16" ht="24">
      <c r="A380" s="84" t="s">
        <v>23</v>
      </c>
      <c r="B380" s="85">
        <f>SUM(B368:B379)</f>
        <v>14</v>
      </c>
      <c r="C380" s="85">
        <f>SUM(C368:C379)</f>
        <v>24</v>
      </c>
      <c r="D380" s="85">
        <f>SUM(D368:D379)</f>
        <v>0</v>
      </c>
      <c r="E380" s="85"/>
      <c r="F380" s="86">
        <f t="shared" si="34"/>
        <v>24</v>
      </c>
      <c r="G380" s="85"/>
      <c r="H380" s="85"/>
      <c r="I380" s="85"/>
      <c r="J380" s="86">
        <f t="shared" si="35"/>
        <v>0</v>
      </c>
      <c r="K380" s="86">
        <f t="shared" si="36"/>
        <v>24</v>
      </c>
      <c r="L380" s="85"/>
      <c r="M380" s="85"/>
      <c r="N380" s="85"/>
      <c r="O380" s="86" t="e">
        <f t="shared" si="37"/>
        <v>#DIV/0!</v>
      </c>
      <c r="P380" s="85"/>
    </row>
    <row r="381" spans="1:16" ht="24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</row>
    <row r="382" spans="1:16" ht="24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</row>
  </sheetData>
  <mergeCells count="381">
    <mergeCell ref="P130:P133"/>
    <mergeCell ref="C131:C133"/>
    <mergeCell ref="D131:D133"/>
    <mergeCell ref="E131:E133"/>
    <mergeCell ref="F131:F133"/>
    <mergeCell ref="G131:G133"/>
    <mergeCell ref="H131:H133"/>
    <mergeCell ref="I131:I133"/>
    <mergeCell ref="J131:J133"/>
    <mergeCell ref="A130:A133"/>
    <mergeCell ref="B130:B133"/>
    <mergeCell ref="C130:F130"/>
    <mergeCell ref="G130:J130"/>
    <mergeCell ref="K130:K133"/>
    <mergeCell ref="L130:L133"/>
    <mergeCell ref="M130:M133"/>
    <mergeCell ref="N130:N133"/>
    <mergeCell ref="O130:O133"/>
    <mergeCell ref="N328:N331"/>
    <mergeCell ref="O328:O331"/>
    <mergeCell ref="P328:P331"/>
    <mergeCell ref="C329:C331"/>
    <mergeCell ref="D329:D331"/>
    <mergeCell ref="E329:E331"/>
    <mergeCell ref="F329:F331"/>
    <mergeCell ref="G329:G331"/>
    <mergeCell ref="H329:H331"/>
    <mergeCell ref="I329:I331"/>
    <mergeCell ref="J329:J331"/>
    <mergeCell ref="P166:P169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A166:A169"/>
    <mergeCell ref="B166:B169"/>
    <mergeCell ref="C166:F166"/>
    <mergeCell ref="G166:J166"/>
    <mergeCell ref="K166:K169"/>
    <mergeCell ref="L166:L169"/>
    <mergeCell ref="M166:M169"/>
    <mergeCell ref="N166:N169"/>
    <mergeCell ref="O166:O169"/>
    <mergeCell ref="P112:P115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A112:A115"/>
    <mergeCell ref="B112:B115"/>
    <mergeCell ref="C112:F112"/>
    <mergeCell ref="G112:J112"/>
    <mergeCell ref="K112:K115"/>
    <mergeCell ref="L112:L115"/>
    <mergeCell ref="M112:M115"/>
    <mergeCell ref="N112:N115"/>
    <mergeCell ref="O112:O115"/>
    <mergeCell ref="L94:L97"/>
    <mergeCell ref="M94:M97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I95:I97"/>
    <mergeCell ref="J95:J97"/>
    <mergeCell ref="N76:N79"/>
    <mergeCell ref="O76:O79"/>
    <mergeCell ref="P76:P79"/>
    <mergeCell ref="C77:C79"/>
    <mergeCell ref="D77:D79"/>
    <mergeCell ref="E77:E79"/>
    <mergeCell ref="F77:F79"/>
    <mergeCell ref="G77:G79"/>
    <mergeCell ref="H77:H79"/>
    <mergeCell ref="I77:I79"/>
    <mergeCell ref="J77:J7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2:A25"/>
    <mergeCell ref="B22:B25"/>
    <mergeCell ref="C22:F22"/>
    <mergeCell ref="G22:J22"/>
    <mergeCell ref="K22:K25"/>
    <mergeCell ref="H23:H25"/>
    <mergeCell ref="I23:I25"/>
    <mergeCell ref="J23:J25"/>
    <mergeCell ref="M22:M25"/>
    <mergeCell ref="N22:N25"/>
    <mergeCell ref="O22:O25"/>
    <mergeCell ref="P22:P25"/>
    <mergeCell ref="C23:C25"/>
    <mergeCell ref="D23:D25"/>
    <mergeCell ref="E23:E25"/>
    <mergeCell ref="F23:F25"/>
    <mergeCell ref="G23:G25"/>
    <mergeCell ref="A40:A43"/>
    <mergeCell ref="B40:B43"/>
    <mergeCell ref="C40:F40"/>
    <mergeCell ref="G40:J40"/>
    <mergeCell ref="K40:K43"/>
    <mergeCell ref="L40:L43"/>
    <mergeCell ref="I41:I43"/>
    <mergeCell ref="J41:J43"/>
    <mergeCell ref="L22:L25"/>
    <mergeCell ref="M40:M43"/>
    <mergeCell ref="N40:N43"/>
    <mergeCell ref="O40:O43"/>
    <mergeCell ref="P40:P43"/>
    <mergeCell ref="C41:C43"/>
    <mergeCell ref="D41:D43"/>
    <mergeCell ref="E41:E43"/>
    <mergeCell ref="F41:F43"/>
    <mergeCell ref="G41:G43"/>
    <mergeCell ref="H41:H43"/>
    <mergeCell ref="N58:N61"/>
    <mergeCell ref="O58:O61"/>
    <mergeCell ref="P58:P61"/>
    <mergeCell ref="C59:C61"/>
    <mergeCell ref="D59:D61"/>
    <mergeCell ref="E59:E61"/>
    <mergeCell ref="F59:F61"/>
    <mergeCell ref="G59:G61"/>
    <mergeCell ref="H59:H61"/>
    <mergeCell ref="C58:F58"/>
    <mergeCell ref="G58:J58"/>
    <mergeCell ref="K58:K61"/>
    <mergeCell ref="L58:L61"/>
    <mergeCell ref="I59:I61"/>
    <mergeCell ref="J59:J61"/>
    <mergeCell ref="A148:A151"/>
    <mergeCell ref="B148:B151"/>
    <mergeCell ref="C148:F148"/>
    <mergeCell ref="G148:J148"/>
    <mergeCell ref="K148:K151"/>
    <mergeCell ref="L148:L151"/>
    <mergeCell ref="I149:I151"/>
    <mergeCell ref="J149:J151"/>
    <mergeCell ref="M58:M61"/>
    <mergeCell ref="A58:A61"/>
    <mergeCell ref="B58:B61"/>
    <mergeCell ref="M148:M151"/>
    <mergeCell ref="A76:A79"/>
    <mergeCell ref="B76:B79"/>
    <mergeCell ref="C76:F76"/>
    <mergeCell ref="G76:J76"/>
    <mergeCell ref="K76:K79"/>
    <mergeCell ref="L76:L79"/>
    <mergeCell ref="M76:M79"/>
    <mergeCell ref="A94:A97"/>
    <mergeCell ref="B94:B97"/>
    <mergeCell ref="C94:F94"/>
    <mergeCell ref="G94:J94"/>
    <mergeCell ref="K94:K97"/>
    <mergeCell ref="N148:N151"/>
    <mergeCell ref="O148:O151"/>
    <mergeCell ref="P148:P151"/>
    <mergeCell ref="C149:C151"/>
    <mergeCell ref="D149:D151"/>
    <mergeCell ref="E149:E151"/>
    <mergeCell ref="F149:F151"/>
    <mergeCell ref="G149:G151"/>
    <mergeCell ref="H149:H151"/>
    <mergeCell ref="N184:N187"/>
    <mergeCell ref="O184:O187"/>
    <mergeCell ref="P184:P187"/>
    <mergeCell ref="C185:C187"/>
    <mergeCell ref="D185:D187"/>
    <mergeCell ref="E185:E187"/>
    <mergeCell ref="F185:F187"/>
    <mergeCell ref="G185:G187"/>
    <mergeCell ref="H185:H187"/>
    <mergeCell ref="C184:F184"/>
    <mergeCell ref="G184:J184"/>
    <mergeCell ref="K184:K187"/>
    <mergeCell ref="L184:L187"/>
    <mergeCell ref="I185:I187"/>
    <mergeCell ref="J185:J187"/>
    <mergeCell ref="A202:A205"/>
    <mergeCell ref="B202:B205"/>
    <mergeCell ref="C202:F202"/>
    <mergeCell ref="G202:J202"/>
    <mergeCell ref="K202:K205"/>
    <mergeCell ref="L202:L205"/>
    <mergeCell ref="I203:I205"/>
    <mergeCell ref="J203:J205"/>
    <mergeCell ref="M184:M187"/>
    <mergeCell ref="A184:A187"/>
    <mergeCell ref="B184:B187"/>
    <mergeCell ref="M202:M205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N220:N223"/>
    <mergeCell ref="O220:O223"/>
    <mergeCell ref="P220:P223"/>
    <mergeCell ref="C221:C223"/>
    <mergeCell ref="D221:D223"/>
    <mergeCell ref="E221:E223"/>
    <mergeCell ref="F221:F223"/>
    <mergeCell ref="G221:G223"/>
    <mergeCell ref="H221:H223"/>
    <mergeCell ref="C220:F220"/>
    <mergeCell ref="G220:J220"/>
    <mergeCell ref="K220:K223"/>
    <mergeCell ref="L220:L223"/>
    <mergeCell ref="I221:I223"/>
    <mergeCell ref="J221:J223"/>
    <mergeCell ref="A238:A241"/>
    <mergeCell ref="B238:B241"/>
    <mergeCell ref="C238:F238"/>
    <mergeCell ref="G238:J238"/>
    <mergeCell ref="K238:K241"/>
    <mergeCell ref="L238:L241"/>
    <mergeCell ref="I239:I241"/>
    <mergeCell ref="J239:J241"/>
    <mergeCell ref="M220:M223"/>
    <mergeCell ref="A220:A223"/>
    <mergeCell ref="B220:B223"/>
    <mergeCell ref="M238:M241"/>
    <mergeCell ref="N238:N241"/>
    <mergeCell ref="O238:O241"/>
    <mergeCell ref="P238:P241"/>
    <mergeCell ref="C239:C241"/>
    <mergeCell ref="D239:D241"/>
    <mergeCell ref="E239:E241"/>
    <mergeCell ref="F239:F241"/>
    <mergeCell ref="G239:G241"/>
    <mergeCell ref="H239:H241"/>
    <mergeCell ref="A364:A367"/>
    <mergeCell ref="B364:B367"/>
    <mergeCell ref="M256:M259"/>
    <mergeCell ref="N256:N259"/>
    <mergeCell ref="O256:O259"/>
    <mergeCell ref="P256:P259"/>
    <mergeCell ref="C257:C259"/>
    <mergeCell ref="D257:D259"/>
    <mergeCell ref="E257:E259"/>
    <mergeCell ref="F257:F259"/>
    <mergeCell ref="G257:G259"/>
    <mergeCell ref="H257:H259"/>
    <mergeCell ref="A256:A259"/>
    <mergeCell ref="B256:B259"/>
    <mergeCell ref="C256:F256"/>
    <mergeCell ref="G256:J256"/>
    <mergeCell ref="K256:K259"/>
    <mergeCell ref="L256:L259"/>
    <mergeCell ref="I257:I259"/>
    <mergeCell ref="J257:J259"/>
    <mergeCell ref="N274:N277"/>
    <mergeCell ref="O274:O277"/>
    <mergeCell ref="P274:P277"/>
    <mergeCell ref="C275:C277"/>
    <mergeCell ref="A292:A295"/>
    <mergeCell ref="B292:B295"/>
    <mergeCell ref="C292:F292"/>
    <mergeCell ref="G292:J292"/>
    <mergeCell ref="K292:K295"/>
    <mergeCell ref="L292:L295"/>
    <mergeCell ref="I293:I295"/>
    <mergeCell ref="J293:J295"/>
    <mergeCell ref="M274:M277"/>
    <mergeCell ref="A274:A277"/>
    <mergeCell ref="B274:B277"/>
    <mergeCell ref="M292:M295"/>
    <mergeCell ref="D275:D277"/>
    <mergeCell ref="E275:E277"/>
    <mergeCell ref="F275:F277"/>
    <mergeCell ref="G275:G277"/>
    <mergeCell ref="H275:H277"/>
    <mergeCell ref="C274:F274"/>
    <mergeCell ref="G274:J274"/>
    <mergeCell ref="K274:K277"/>
    <mergeCell ref="L274:L277"/>
    <mergeCell ref="I275:I277"/>
    <mergeCell ref="J275:J277"/>
    <mergeCell ref="N292:N29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N310:N313"/>
    <mergeCell ref="O310:O313"/>
    <mergeCell ref="P310:P313"/>
    <mergeCell ref="C311:C313"/>
    <mergeCell ref="D311:D313"/>
    <mergeCell ref="E311:E313"/>
    <mergeCell ref="F311:F313"/>
    <mergeCell ref="G311:G313"/>
    <mergeCell ref="H311:H313"/>
    <mergeCell ref="C310:F310"/>
    <mergeCell ref="G310:J310"/>
    <mergeCell ref="K310:K313"/>
    <mergeCell ref="L310:L313"/>
    <mergeCell ref="I311:I313"/>
    <mergeCell ref="J311:J313"/>
    <mergeCell ref="A346:A349"/>
    <mergeCell ref="B346:B349"/>
    <mergeCell ref="C346:F346"/>
    <mergeCell ref="G346:J346"/>
    <mergeCell ref="K346:K349"/>
    <mergeCell ref="L346:L349"/>
    <mergeCell ref="I347:I349"/>
    <mergeCell ref="J347:J349"/>
    <mergeCell ref="M310:M313"/>
    <mergeCell ref="A310:A313"/>
    <mergeCell ref="B310:B313"/>
    <mergeCell ref="M346:M349"/>
    <mergeCell ref="A328:A331"/>
    <mergeCell ref="B328:B331"/>
    <mergeCell ref="C328:F328"/>
    <mergeCell ref="G328:J328"/>
    <mergeCell ref="K328:K331"/>
    <mergeCell ref="L328:L331"/>
    <mergeCell ref="M328:M331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O364:O367"/>
    <mergeCell ref="P364:P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C364:F364"/>
    <mergeCell ref="G364:J364"/>
    <mergeCell ref="K364:K367"/>
    <mergeCell ref="L364:L367"/>
    <mergeCell ref="M364:M367"/>
    <mergeCell ref="N364:N367"/>
  </mergeCells>
  <printOptions horizontalCentered="1"/>
  <pageMargins left="0" right="0" top="0.25" bottom="0.25" header="0.3" footer="0.3"/>
  <pageSetup scale="95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24"/>
  <sheetViews>
    <sheetView topLeftCell="A109" zoomScale="90" zoomScaleNormal="90" workbookViewId="0">
      <selection activeCell="A3" sqref="A3:P3"/>
    </sheetView>
  </sheetViews>
  <sheetFormatPr defaultRowHeight="15"/>
  <cols>
    <col min="1" max="1" width="10" customWidth="1"/>
    <col min="5" max="6" width="12.28515625" customWidth="1"/>
    <col min="9" max="9" width="12" customWidth="1"/>
    <col min="10" max="10" width="9.7109375" customWidth="1"/>
    <col min="14" max="14" width="9.85546875" bestFit="1" customWidth="1"/>
    <col min="15" max="15" width="11.28515625" customWidth="1"/>
    <col min="16" max="16" width="9" bestFit="1" customWidth="1"/>
  </cols>
  <sheetData>
    <row r="1" spans="1:16" ht="24">
      <c r="A1" s="161" t="s">
        <v>142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143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6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>
        <v>3</v>
      </c>
      <c r="C8" s="47">
        <v>0</v>
      </c>
      <c r="D8" s="42">
        <v>0</v>
      </c>
      <c r="E8" s="42">
        <v>0</v>
      </c>
      <c r="F8" s="42">
        <f t="shared" ref="F8:F13" si="0">C8+D8+E8</f>
        <v>0</v>
      </c>
      <c r="G8" s="47">
        <v>8</v>
      </c>
      <c r="H8" s="42">
        <v>0</v>
      </c>
      <c r="I8" s="42">
        <v>0</v>
      </c>
      <c r="J8" s="42">
        <f t="shared" ref="J8:J13" si="1">G8-H8-I8</f>
        <v>8</v>
      </c>
      <c r="K8" s="42">
        <f t="shared" ref="K8:K13" si="2">F8+J8</f>
        <v>8</v>
      </c>
      <c r="L8" s="42">
        <v>0</v>
      </c>
      <c r="M8" s="42" t="s">
        <v>82</v>
      </c>
      <c r="N8" s="42">
        <f>L8*O8</f>
        <v>0</v>
      </c>
      <c r="O8" s="42">
        <v>0</v>
      </c>
      <c r="P8" s="42">
        <v>0</v>
      </c>
    </row>
    <row r="9" spans="1:16" ht="24">
      <c r="A9" s="42" t="s">
        <v>55</v>
      </c>
      <c r="B9" s="42">
        <v>9</v>
      </c>
      <c r="C9" s="47">
        <v>0</v>
      </c>
      <c r="D9" s="42">
        <v>0</v>
      </c>
      <c r="E9" s="42">
        <v>0</v>
      </c>
      <c r="F9" s="42">
        <f t="shared" si="0"/>
        <v>0</v>
      </c>
      <c r="G9" s="47">
        <v>24</v>
      </c>
      <c r="H9" s="42">
        <v>0</v>
      </c>
      <c r="I9" s="42">
        <v>0</v>
      </c>
      <c r="J9" s="42">
        <f t="shared" si="1"/>
        <v>24</v>
      </c>
      <c r="K9" s="42">
        <f t="shared" si="2"/>
        <v>24</v>
      </c>
      <c r="L9" s="42">
        <v>0</v>
      </c>
      <c r="M9" s="42" t="s">
        <v>82</v>
      </c>
      <c r="N9" s="42">
        <f t="shared" ref="N9:N12" si="3">L9*O9</f>
        <v>0</v>
      </c>
      <c r="O9" s="42">
        <v>0</v>
      </c>
      <c r="P9" s="42">
        <v>0</v>
      </c>
    </row>
    <row r="10" spans="1:16" ht="24">
      <c r="A10" s="42" t="s">
        <v>56</v>
      </c>
      <c r="B10" s="42">
        <v>1</v>
      </c>
      <c r="C10" s="47">
        <v>0</v>
      </c>
      <c r="D10" s="42">
        <v>0</v>
      </c>
      <c r="E10" s="42">
        <v>0</v>
      </c>
      <c r="F10" s="42">
        <f t="shared" si="0"/>
        <v>0</v>
      </c>
      <c r="G10" s="47">
        <v>1</v>
      </c>
      <c r="H10" s="42">
        <v>0</v>
      </c>
      <c r="I10" s="42">
        <v>0</v>
      </c>
      <c r="J10" s="42">
        <f t="shared" si="1"/>
        <v>1</v>
      </c>
      <c r="K10" s="42">
        <f t="shared" si="2"/>
        <v>1</v>
      </c>
      <c r="L10" s="42">
        <v>0</v>
      </c>
      <c r="M10" s="42" t="s">
        <v>82</v>
      </c>
      <c r="N10" s="42">
        <f t="shared" si="3"/>
        <v>0</v>
      </c>
      <c r="O10" s="42">
        <v>0</v>
      </c>
      <c r="P10" s="42">
        <v>0</v>
      </c>
    </row>
    <row r="11" spans="1:16" ht="24">
      <c r="A11" s="42" t="s">
        <v>57</v>
      </c>
      <c r="B11" s="42"/>
      <c r="C11" s="47"/>
      <c r="D11" s="42"/>
      <c r="E11" s="42"/>
      <c r="F11" s="42">
        <f t="shared" si="0"/>
        <v>0</v>
      </c>
      <c r="G11" s="47">
        <v>0</v>
      </c>
      <c r="H11" s="42">
        <v>0</v>
      </c>
      <c r="I11" s="42">
        <v>0</v>
      </c>
      <c r="J11" s="42">
        <f t="shared" si="1"/>
        <v>0</v>
      </c>
      <c r="K11" s="42">
        <f t="shared" si="2"/>
        <v>0</v>
      </c>
      <c r="L11" s="42">
        <v>0</v>
      </c>
      <c r="M11" s="42"/>
      <c r="N11" s="42">
        <f t="shared" si="3"/>
        <v>0</v>
      </c>
      <c r="O11" s="42">
        <v>0</v>
      </c>
      <c r="P11" s="42">
        <v>0</v>
      </c>
    </row>
    <row r="12" spans="1:16" ht="24">
      <c r="A12" s="42" t="s">
        <v>58</v>
      </c>
      <c r="B12" s="42">
        <v>2</v>
      </c>
      <c r="C12" s="47">
        <v>0</v>
      </c>
      <c r="D12" s="42">
        <v>0</v>
      </c>
      <c r="E12" s="42">
        <v>0</v>
      </c>
      <c r="F12" s="42">
        <f t="shared" si="0"/>
        <v>0</v>
      </c>
      <c r="G12" s="47">
        <v>2</v>
      </c>
      <c r="H12" s="42">
        <v>0</v>
      </c>
      <c r="I12" s="42">
        <v>0</v>
      </c>
      <c r="J12" s="42">
        <f t="shared" si="1"/>
        <v>2</v>
      </c>
      <c r="K12" s="42">
        <f t="shared" si="2"/>
        <v>2</v>
      </c>
      <c r="L12" s="42">
        <v>0</v>
      </c>
      <c r="M12" s="42" t="s">
        <v>82</v>
      </c>
      <c r="N12" s="42">
        <f t="shared" si="3"/>
        <v>0</v>
      </c>
      <c r="O12" s="42">
        <v>0</v>
      </c>
      <c r="P12" s="42">
        <v>0</v>
      </c>
    </row>
    <row r="13" spans="1:16" ht="24">
      <c r="A13" s="84" t="s">
        <v>23</v>
      </c>
      <c r="B13" s="85">
        <f>SUM(B8:B12)</f>
        <v>15</v>
      </c>
      <c r="C13" s="85">
        <f>SUM(C8:C12)</f>
        <v>0</v>
      </c>
      <c r="D13" s="85">
        <f>SUM(D8:D12)</f>
        <v>0</v>
      </c>
      <c r="E13" s="85">
        <f>SUM(E8:E12)</f>
        <v>0</v>
      </c>
      <c r="F13" s="86">
        <f t="shared" si="0"/>
        <v>0</v>
      </c>
      <c r="G13" s="85">
        <f>SUM(G8:G12)</f>
        <v>35</v>
      </c>
      <c r="H13" s="85">
        <f>SUM(H8:H12)</f>
        <v>0</v>
      </c>
      <c r="I13" s="85">
        <f>SUM(I8:I12)</f>
        <v>0</v>
      </c>
      <c r="J13" s="86">
        <f t="shared" si="1"/>
        <v>35</v>
      </c>
      <c r="K13" s="86">
        <f t="shared" si="2"/>
        <v>35</v>
      </c>
      <c r="L13" s="85">
        <f>SUM(L8:L12)</f>
        <v>0</v>
      </c>
      <c r="M13" s="42" t="s">
        <v>82</v>
      </c>
      <c r="N13" s="42">
        <f>SUM(N8:N12)</f>
        <v>0</v>
      </c>
      <c r="O13" s="86" t="e">
        <f>N13/L13</f>
        <v>#DIV/0!</v>
      </c>
      <c r="P13" s="85">
        <f>SUM(P8:P12)/4</f>
        <v>0</v>
      </c>
    </row>
    <row r="14" spans="1:16" ht="17.25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</row>
    <row r="15" spans="1:16" ht="24">
      <c r="A15" s="208" t="s">
        <v>24</v>
      </c>
      <c r="B15" s="209" t="s">
        <v>20</v>
      </c>
      <c r="C15" s="210" t="s">
        <v>40</v>
      </c>
      <c r="D15" s="211"/>
      <c r="E15" s="211"/>
      <c r="F15" s="212"/>
      <c r="G15" s="210" t="s">
        <v>41</v>
      </c>
      <c r="H15" s="211"/>
      <c r="I15" s="211"/>
      <c r="J15" s="212"/>
      <c r="K15" s="213" t="s">
        <v>42</v>
      </c>
      <c r="L15" s="213" t="s">
        <v>43</v>
      </c>
      <c r="M15" s="213" t="s">
        <v>44</v>
      </c>
      <c r="N15" s="213" t="s">
        <v>45</v>
      </c>
      <c r="O15" s="213" t="s">
        <v>46</v>
      </c>
      <c r="P15" s="205" t="s">
        <v>21</v>
      </c>
    </row>
    <row r="16" spans="1:16">
      <c r="A16" s="208"/>
      <c r="B16" s="209"/>
      <c r="C16" s="205" t="s">
        <v>47</v>
      </c>
      <c r="D16" s="205" t="s">
        <v>48</v>
      </c>
      <c r="E16" s="205" t="s">
        <v>49</v>
      </c>
      <c r="F16" s="205" t="s">
        <v>50</v>
      </c>
      <c r="G16" s="205" t="s">
        <v>51</v>
      </c>
      <c r="H16" s="205" t="s">
        <v>52</v>
      </c>
      <c r="I16" s="205" t="s">
        <v>49</v>
      </c>
      <c r="J16" s="205" t="s">
        <v>53</v>
      </c>
      <c r="K16" s="214"/>
      <c r="L16" s="214"/>
      <c r="M16" s="214"/>
      <c r="N16" s="214"/>
      <c r="O16" s="214"/>
      <c r="P16" s="206"/>
    </row>
    <row r="17" spans="1:16">
      <c r="A17" s="208"/>
      <c r="B17" s="209"/>
      <c r="C17" s="206"/>
      <c r="D17" s="206"/>
      <c r="E17" s="206"/>
      <c r="F17" s="206"/>
      <c r="G17" s="206"/>
      <c r="H17" s="206"/>
      <c r="I17" s="206"/>
      <c r="J17" s="206"/>
      <c r="K17" s="214"/>
      <c r="L17" s="214"/>
      <c r="M17" s="214"/>
      <c r="N17" s="214"/>
      <c r="O17" s="214"/>
      <c r="P17" s="206"/>
    </row>
    <row r="18" spans="1:16">
      <c r="A18" s="208"/>
      <c r="B18" s="209"/>
      <c r="C18" s="207"/>
      <c r="D18" s="207"/>
      <c r="E18" s="207"/>
      <c r="F18" s="207"/>
      <c r="G18" s="207"/>
      <c r="H18" s="207"/>
      <c r="I18" s="207"/>
      <c r="J18" s="207"/>
      <c r="K18" s="215"/>
      <c r="L18" s="215"/>
      <c r="M18" s="215"/>
      <c r="N18" s="215"/>
      <c r="O18" s="215"/>
      <c r="P18" s="207"/>
    </row>
    <row r="19" spans="1:16" ht="24">
      <c r="A19" s="42" t="s">
        <v>54</v>
      </c>
      <c r="B19" s="42">
        <v>4</v>
      </c>
      <c r="C19" s="42">
        <v>6</v>
      </c>
      <c r="D19" s="42">
        <v>0</v>
      </c>
      <c r="E19" s="42">
        <v>0</v>
      </c>
      <c r="F19" s="42">
        <f>C19+D19+E19</f>
        <v>6</v>
      </c>
      <c r="G19" s="42">
        <v>0</v>
      </c>
      <c r="H19" s="42">
        <v>0</v>
      </c>
      <c r="I19" s="42">
        <v>0</v>
      </c>
      <c r="J19" s="42">
        <f>G19-H19-I19</f>
        <v>0</v>
      </c>
      <c r="K19" s="42">
        <f>F19+J19</f>
        <v>6</v>
      </c>
      <c r="L19" s="42">
        <v>0</v>
      </c>
      <c r="M19" s="42"/>
      <c r="N19" s="42">
        <v>0</v>
      </c>
      <c r="O19" s="42">
        <v>0</v>
      </c>
      <c r="P19" s="42">
        <v>0</v>
      </c>
    </row>
    <row r="20" spans="1:16" ht="24">
      <c r="A20" s="42" t="s">
        <v>55</v>
      </c>
      <c r="B20" s="42">
        <v>5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24</v>
      </c>
      <c r="H20" s="42">
        <v>0</v>
      </c>
      <c r="I20" s="42">
        <v>0</v>
      </c>
      <c r="J20" s="42">
        <f>G20-H20-I20</f>
        <v>24</v>
      </c>
      <c r="K20" s="42">
        <f>F20+J20</f>
        <v>24</v>
      </c>
      <c r="L20" s="42">
        <v>0</v>
      </c>
      <c r="M20" s="42" t="s">
        <v>82</v>
      </c>
      <c r="N20" s="42">
        <v>0</v>
      </c>
      <c r="O20" s="42" t="e">
        <f>N20/L20</f>
        <v>#DIV/0!</v>
      </c>
      <c r="P20" s="42">
        <v>0</v>
      </c>
    </row>
    <row r="21" spans="1:16" ht="24">
      <c r="A21" s="42" t="s">
        <v>56</v>
      </c>
      <c r="B21" s="42">
        <v>3</v>
      </c>
      <c r="C21" s="42">
        <v>8</v>
      </c>
      <c r="D21" s="42">
        <v>0</v>
      </c>
      <c r="E21" s="42">
        <v>0</v>
      </c>
      <c r="F21" s="42">
        <f>C21+D21+E21</f>
        <v>8</v>
      </c>
      <c r="G21" s="42">
        <v>0</v>
      </c>
      <c r="H21" s="42">
        <v>0</v>
      </c>
      <c r="I21" s="42">
        <v>0</v>
      </c>
      <c r="J21" s="42">
        <f>G21-H21-I21</f>
        <v>0</v>
      </c>
      <c r="K21" s="42">
        <f>F21+J21</f>
        <v>8</v>
      </c>
      <c r="L21" s="42">
        <v>0</v>
      </c>
      <c r="M21" s="42"/>
      <c r="N21" s="42">
        <v>0</v>
      </c>
      <c r="O21" s="42">
        <v>0</v>
      </c>
      <c r="P21" s="42">
        <v>0</v>
      </c>
    </row>
    <row r="22" spans="1:16" ht="24">
      <c r="A22" s="42" t="s">
        <v>57</v>
      </c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</row>
    <row r="23" spans="1:16" ht="24">
      <c r="A23" s="42" t="s">
        <v>58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</row>
    <row r="24" spans="1:16" ht="24">
      <c r="A24" s="84" t="s">
        <v>23</v>
      </c>
      <c r="B24" s="85">
        <f>SUM(B19:B23)</f>
        <v>12</v>
      </c>
      <c r="C24" s="85">
        <f>SUM(C19:C23)</f>
        <v>14</v>
      </c>
      <c r="D24" s="85">
        <f>SUM(D19:D23)</f>
        <v>0</v>
      </c>
      <c r="E24" s="85">
        <f>SUM(E19:E23)</f>
        <v>0</v>
      </c>
      <c r="F24" s="86">
        <f>C24+D24+E24</f>
        <v>14</v>
      </c>
      <c r="G24" s="85">
        <f>SUM(G19:G23)</f>
        <v>24</v>
      </c>
      <c r="H24" s="85">
        <f>SUM(H19:H23)</f>
        <v>0</v>
      </c>
      <c r="I24" s="85">
        <f>SUM(I19:I23)</f>
        <v>0</v>
      </c>
      <c r="J24" s="86">
        <f>G24-H24-I24</f>
        <v>24</v>
      </c>
      <c r="K24" s="86">
        <f>F24+J24</f>
        <v>38</v>
      </c>
      <c r="L24" s="86">
        <f>SUM(L19:L23)</f>
        <v>0</v>
      </c>
      <c r="M24" s="85" t="s">
        <v>82</v>
      </c>
      <c r="N24" s="85">
        <f>SUM(N19:N23)</f>
        <v>0</v>
      </c>
      <c r="O24" s="86" t="e">
        <f>N24/L24</f>
        <v>#DIV/0!</v>
      </c>
      <c r="P24" s="85">
        <f>SUM(P19:P23)</f>
        <v>0</v>
      </c>
    </row>
    <row r="25" spans="1:16" ht="24">
      <c r="A25" s="9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129"/>
      <c r="M25" s="96"/>
      <c r="N25" s="96"/>
      <c r="O25" s="129"/>
      <c r="P25" s="96"/>
    </row>
    <row r="26" spans="1:16" ht="24">
      <c r="A26" s="208" t="s">
        <v>83</v>
      </c>
      <c r="B26" s="209" t="s">
        <v>20</v>
      </c>
      <c r="C26" s="210" t="s">
        <v>40</v>
      </c>
      <c r="D26" s="211"/>
      <c r="E26" s="211"/>
      <c r="F26" s="212"/>
      <c r="G26" s="210" t="s">
        <v>41</v>
      </c>
      <c r="H26" s="211"/>
      <c r="I26" s="211"/>
      <c r="J26" s="212"/>
      <c r="K26" s="213" t="s">
        <v>42</v>
      </c>
      <c r="L26" s="213" t="s">
        <v>43</v>
      </c>
      <c r="M26" s="213" t="s">
        <v>44</v>
      </c>
      <c r="N26" s="213" t="s">
        <v>45</v>
      </c>
      <c r="O26" s="213" t="s">
        <v>46</v>
      </c>
      <c r="P26" s="205" t="s">
        <v>21</v>
      </c>
    </row>
    <row r="27" spans="1:16">
      <c r="A27" s="208"/>
      <c r="B27" s="209"/>
      <c r="C27" s="205" t="s">
        <v>47</v>
      </c>
      <c r="D27" s="205" t="s">
        <v>48</v>
      </c>
      <c r="E27" s="205" t="s">
        <v>49</v>
      </c>
      <c r="F27" s="205" t="s">
        <v>50</v>
      </c>
      <c r="G27" s="205" t="s">
        <v>51</v>
      </c>
      <c r="H27" s="205" t="s">
        <v>52</v>
      </c>
      <c r="I27" s="205" t="s">
        <v>49</v>
      </c>
      <c r="J27" s="205" t="s">
        <v>53</v>
      </c>
      <c r="K27" s="214"/>
      <c r="L27" s="214"/>
      <c r="M27" s="214"/>
      <c r="N27" s="214"/>
      <c r="O27" s="214"/>
      <c r="P27" s="206"/>
    </row>
    <row r="28" spans="1:16">
      <c r="A28" s="208"/>
      <c r="B28" s="209"/>
      <c r="C28" s="206"/>
      <c r="D28" s="206"/>
      <c r="E28" s="206"/>
      <c r="F28" s="206"/>
      <c r="G28" s="206"/>
      <c r="H28" s="206"/>
      <c r="I28" s="206"/>
      <c r="J28" s="206"/>
      <c r="K28" s="214"/>
      <c r="L28" s="214"/>
      <c r="M28" s="214"/>
      <c r="N28" s="214"/>
      <c r="O28" s="214"/>
      <c r="P28" s="206"/>
    </row>
    <row r="29" spans="1:16">
      <c r="A29" s="208"/>
      <c r="B29" s="209"/>
      <c r="C29" s="207"/>
      <c r="D29" s="207"/>
      <c r="E29" s="207"/>
      <c r="F29" s="207"/>
      <c r="G29" s="207"/>
      <c r="H29" s="207"/>
      <c r="I29" s="207"/>
      <c r="J29" s="207"/>
      <c r="K29" s="215"/>
      <c r="L29" s="215"/>
      <c r="M29" s="215"/>
      <c r="N29" s="215"/>
      <c r="O29" s="215"/>
      <c r="P29" s="207"/>
    </row>
    <row r="30" spans="1:16" ht="24">
      <c r="A30" s="42" t="s">
        <v>54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/>
      <c r="O30" s="44"/>
      <c r="P30" s="44"/>
    </row>
    <row r="31" spans="1:16" ht="24">
      <c r="A31" s="42" t="s">
        <v>55</v>
      </c>
      <c r="B31" s="42">
        <v>7</v>
      </c>
      <c r="C31" s="42">
        <v>0</v>
      </c>
      <c r="D31" s="42">
        <v>0</v>
      </c>
      <c r="E31" s="42">
        <v>0</v>
      </c>
      <c r="F31" s="42">
        <f>C31+D31+E31</f>
        <v>0</v>
      </c>
      <c r="G31" s="42">
        <v>14</v>
      </c>
      <c r="H31" s="42">
        <v>0</v>
      </c>
      <c r="I31" s="42">
        <v>0</v>
      </c>
      <c r="J31" s="42">
        <f>G31-H31-I31</f>
        <v>14</v>
      </c>
      <c r="K31" s="42">
        <f>F31+J31</f>
        <v>14</v>
      </c>
      <c r="L31" s="42">
        <v>0</v>
      </c>
      <c r="M31" s="42" t="s">
        <v>82</v>
      </c>
      <c r="N31" s="44">
        <v>0</v>
      </c>
      <c r="O31" s="44" t="e">
        <f>N31/L31</f>
        <v>#DIV/0!</v>
      </c>
      <c r="P31" s="44">
        <v>0</v>
      </c>
    </row>
    <row r="32" spans="1:16" ht="24">
      <c r="A32" s="42" t="s">
        <v>56</v>
      </c>
      <c r="B32" s="42">
        <v>6</v>
      </c>
      <c r="C32" s="42">
        <v>0</v>
      </c>
      <c r="D32" s="42">
        <v>0</v>
      </c>
      <c r="E32" s="42">
        <v>0</v>
      </c>
      <c r="F32" s="42">
        <f>C32+D32+E32</f>
        <v>0</v>
      </c>
      <c r="G32" s="42">
        <v>8</v>
      </c>
      <c r="H32" s="42">
        <v>0</v>
      </c>
      <c r="I32" s="42">
        <v>0</v>
      </c>
      <c r="J32" s="42">
        <f>G32-H32-I32</f>
        <v>8</v>
      </c>
      <c r="K32" s="42">
        <f>F32+J32</f>
        <v>8</v>
      </c>
      <c r="L32" s="42">
        <v>0</v>
      </c>
      <c r="M32" s="42" t="s">
        <v>82</v>
      </c>
      <c r="N32" s="44">
        <v>0</v>
      </c>
      <c r="O32" s="44" t="e">
        <f>N32/L32</f>
        <v>#DIV/0!</v>
      </c>
      <c r="P32" s="44">
        <v>0</v>
      </c>
    </row>
    <row r="33" spans="1:16" ht="24">
      <c r="A33" s="42" t="s">
        <v>57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4"/>
      <c r="O33" s="44"/>
      <c r="P33" s="44"/>
    </row>
    <row r="34" spans="1:16" ht="24">
      <c r="A34" s="42" t="s">
        <v>58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4"/>
      <c r="O34" s="44"/>
      <c r="P34" s="44"/>
    </row>
    <row r="35" spans="1:16" ht="24">
      <c r="A35" s="84" t="s">
        <v>23</v>
      </c>
      <c r="B35" s="85">
        <f>SUM(B30:B34)</f>
        <v>13</v>
      </c>
      <c r="C35" s="85">
        <f>SUM(C30:C34)</f>
        <v>0</v>
      </c>
      <c r="D35" s="85">
        <f>SUM(D30:D34)</f>
        <v>0</v>
      </c>
      <c r="E35" s="85">
        <f>SUM(E30:E34)</f>
        <v>0</v>
      </c>
      <c r="F35" s="86">
        <f>C35+D35+E35</f>
        <v>0</v>
      </c>
      <c r="G35" s="85">
        <f>SUM(G30:G34)</f>
        <v>22</v>
      </c>
      <c r="H35" s="85">
        <f>SUM(H30:H34)</f>
        <v>0</v>
      </c>
      <c r="I35" s="85">
        <f>SUM(I30:I34)</f>
        <v>0</v>
      </c>
      <c r="J35" s="86">
        <f>G35-H35-I35</f>
        <v>22</v>
      </c>
      <c r="K35" s="86">
        <f>F35+J35</f>
        <v>22</v>
      </c>
      <c r="L35" s="86">
        <f>SUM(L31:L34)</f>
        <v>0</v>
      </c>
      <c r="M35" s="85" t="s">
        <v>82</v>
      </c>
      <c r="N35" s="87">
        <f>SUM(N30:N34)</f>
        <v>0</v>
      </c>
      <c r="O35" s="112" t="e">
        <f>N35/L35</f>
        <v>#DIV/0!</v>
      </c>
      <c r="P35" s="87">
        <f>SUM(P31:P34)/2</f>
        <v>0</v>
      </c>
    </row>
    <row r="36" spans="1:16" ht="24">
      <c r="A36" s="95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129"/>
      <c r="M36" s="96"/>
      <c r="N36" s="96"/>
      <c r="O36" s="129"/>
      <c r="P36" s="96"/>
    </row>
    <row r="37" spans="1:16" ht="24.6" customHeight="1">
      <c r="A37" s="208" t="s">
        <v>25</v>
      </c>
      <c r="B37" s="209" t="s">
        <v>20</v>
      </c>
      <c r="C37" s="210" t="s">
        <v>40</v>
      </c>
      <c r="D37" s="211"/>
      <c r="E37" s="211"/>
      <c r="F37" s="212"/>
      <c r="G37" s="210" t="s">
        <v>41</v>
      </c>
      <c r="H37" s="211"/>
      <c r="I37" s="211"/>
      <c r="J37" s="212"/>
      <c r="K37" s="213" t="s">
        <v>42</v>
      </c>
      <c r="L37" s="213" t="s">
        <v>43</v>
      </c>
      <c r="M37" s="213" t="s">
        <v>44</v>
      </c>
      <c r="N37" s="213" t="s">
        <v>45</v>
      </c>
      <c r="O37" s="213" t="s">
        <v>46</v>
      </c>
      <c r="P37" s="205" t="s">
        <v>21</v>
      </c>
    </row>
    <row r="38" spans="1:16" ht="14.45" customHeight="1">
      <c r="A38" s="208"/>
      <c r="B38" s="209"/>
      <c r="C38" s="205" t="s">
        <v>47</v>
      </c>
      <c r="D38" s="205" t="s">
        <v>48</v>
      </c>
      <c r="E38" s="205" t="s">
        <v>49</v>
      </c>
      <c r="F38" s="205" t="s">
        <v>50</v>
      </c>
      <c r="G38" s="205" t="s">
        <v>51</v>
      </c>
      <c r="H38" s="205" t="s">
        <v>52</v>
      </c>
      <c r="I38" s="205" t="s">
        <v>49</v>
      </c>
      <c r="J38" s="205" t="s">
        <v>53</v>
      </c>
      <c r="K38" s="214"/>
      <c r="L38" s="214"/>
      <c r="M38" s="214"/>
      <c r="N38" s="214"/>
      <c r="O38" s="214"/>
      <c r="P38" s="206"/>
    </row>
    <row r="39" spans="1:16" ht="14.45" customHeight="1">
      <c r="A39" s="208"/>
      <c r="B39" s="209"/>
      <c r="C39" s="206"/>
      <c r="D39" s="206"/>
      <c r="E39" s="206"/>
      <c r="F39" s="206"/>
      <c r="G39" s="206"/>
      <c r="H39" s="206"/>
      <c r="I39" s="206"/>
      <c r="J39" s="206"/>
      <c r="K39" s="214"/>
      <c r="L39" s="214"/>
      <c r="M39" s="214"/>
      <c r="N39" s="214"/>
      <c r="O39" s="214"/>
      <c r="P39" s="206"/>
    </row>
    <row r="40" spans="1:16" ht="14.45" customHeight="1">
      <c r="A40" s="208"/>
      <c r="B40" s="209"/>
      <c r="C40" s="207"/>
      <c r="D40" s="207"/>
      <c r="E40" s="207"/>
      <c r="F40" s="207"/>
      <c r="G40" s="207"/>
      <c r="H40" s="207"/>
      <c r="I40" s="207"/>
      <c r="J40" s="207"/>
      <c r="K40" s="215"/>
      <c r="L40" s="215"/>
      <c r="M40" s="215"/>
      <c r="N40" s="215"/>
      <c r="O40" s="215"/>
      <c r="P40" s="207"/>
    </row>
    <row r="41" spans="1:16" ht="24">
      <c r="A41" s="42" t="s">
        <v>54</v>
      </c>
      <c r="B41" s="42">
        <v>5</v>
      </c>
      <c r="C41" s="42">
        <v>0</v>
      </c>
      <c r="D41" s="42">
        <v>0</v>
      </c>
      <c r="E41" s="42">
        <v>0</v>
      </c>
      <c r="F41" s="42">
        <f t="shared" ref="F41:F46" si="4">C41+D41+E41</f>
        <v>0</v>
      </c>
      <c r="G41" s="42">
        <v>8</v>
      </c>
      <c r="H41" s="42">
        <v>0</v>
      </c>
      <c r="I41" s="42">
        <v>0</v>
      </c>
      <c r="J41" s="42">
        <f t="shared" ref="J41:J46" si="5">G41-H41-I41</f>
        <v>8</v>
      </c>
      <c r="K41" s="42">
        <f t="shared" ref="K41:K46" si="6">F41+J41</f>
        <v>8</v>
      </c>
      <c r="L41" s="64">
        <v>0</v>
      </c>
      <c r="M41" s="64" t="s">
        <v>82</v>
      </c>
      <c r="N41" s="64">
        <v>0</v>
      </c>
      <c r="O41" s="64">
        <v>0</v>
      </c>
      <c r="P41" s="64">
        <v>0</v>
      </c>
    </row>
    <row r="42" spans="1:16" ht="24">
      <c r="A42" s="42" t="s">
        <v>55</v>
      </c>
      <c r="B42" s="42">
        <v>7</v>
      </c>
      <c r="C42" s="42">
        <v>0</v>
      </c>
      <c r="D42" s="42">
        <v>0</v>
      </c>
      <c r="E42" s="42">
        <v>0</v>
      </c>
      <c r="F42" s="42">
        <f t="shared" si="4"/>
        <v>0</v>
      </c>
      <c r="G42" s="42">
        <v>9</v>
      </c>
      <c r="H42" s="42">
        <v>0</v>
      </c>
      <c r="I42" s="42">
        <v>0</v>
      </c>
      <c r="J42" s="42">
        <f t="shared" si="5"/>
        <v>9</v>
      </c>
      <c r="K42" s="42">
        <f t="shared" si="6"/>
        <v>9</v>
      </c>
      <c r="L42" s="64">
        <v>0</v>
      </c>
      <c r="M42" s="64" t="s">
        <v>82</v>
      </c>
      <c r="N42" s="64">
        <v>0</v>
      </c>
      <c r="O42" s="64">
        <v>0</v>
      </c>
      <c r="P42" s="64">
        <v>0</v>
      </c>
    </row>
    <row r="43" spans="1:16" ht="24">
      <c r="A43" s="42" t="s">
        <v>56</v>
      </c>
      <c r="B43" s="42">
        <v>9</v>
      </c>
      <c r="C43" s="42">
        <v>0</v>
      </c>
      <c r="D43" s="42">
        <v>0</v>
      </c>
      <c r="E43" s="42">
        <v>0</v>
      </c>
      <c r="F43" s="42">
        <f t="shared" si="4"/>
        <v>0</v>
      </c>
      <c r="G43" s="42">
        <v>12</v>
      </c>
      <c r="H43" s="42">
        <v>0</v>
      </c>
      <c r="I43" s="42">
        <v>0</v>
      </c>
      <c r="J43" s="42">
        <f t="shared" si="5"/>
        <v>12</v>
      </c>
      <c r="K43" s="42">
        <f t="shared" si="6"/>
        <v>12</v>
      </c>
      <c r="L43" s="64">
        <v>0</v>
      </c>
      <c r="M43" s="64" t="s">
        <v>82</v>
      </c>
      <c r="N43" s="64">
        <v>0</v>
      </c>
      <c r="O43" s="64">
        <v>0</v>
      </c>
      <c r="P43" s="64">
        <v>0</v>
      </c>
    </row>
    <row r="44" spans="1:16" ht="24">
      <c r="A44" s="42" t="s">
        <v>57</v>
      </c>
      <c r="B44" s="42">
        <v>11</v>
      </c>
      <c r="C44" s="42">
        <v>0</v>
      </c>
      <c r="D44" s="42">
        <v>0</v>
      </c>
      <c r="E44" s="42">
        <v>0</v>
      </c>
      <c r="F44" s="42">
        <f t="shared" si="4"/>
        <v>0</v>
      </c>
      <c r="G44" s="42">
        <v>13</v>
      </c>
      <c r="H44" s="42">
        <v>0</v>
      </c>
      <c r="I44" s="42">
        <v>0</v>
      </c>
      <c r="J44" s="42">
        <f t="shared" si="5"/>
        <v>13</v>
      </c>
      <c r="K44" s="42">
        <f t="shared" si="6"/>
        <v>13</v>
      </c>
      <c r="L44" s="64">
        <v>0</v>
      </c>
      <c r="M44" s="64" t="s">
        <v>82</v>
      </c>
      <c r="N44" s="64">
        <v>0</v>
      </c>
      <c r="O44" s="64">
        <v>0</v>
      </c>
      <c r="P44" s="64">
        <v>0</v>
      </c>
    </row>
    <row r="45" spans="1:16" ht="24">
      <c r="A45" s="42" t="s">
        <v>58</v>
      </c>
      <c r="B45" s="42">
        <v>8</v>
      </c>
      <c r="C45" s="42">
        <v>0</v>
      </c>
      <c r="D45" s="42">
        <v>0</v>
      </c>
      <c r="E45" s="42">
        <v>0</v>
      </c>
      <c r="F45" s="42">
        <f t="shared" si="4"/>
        <v>0</v>
      </c>
      <c r="G45" s="42">
        <v>10</v>
      </c>
      <c r="H45" s="42">
        <v>0</v>
      </c>
      <c r="I45" s="42">
        <v>0</v>
      </c>
      <c r="J45" s="42">
        <f t="shared" si="5"/>
        <v>10</v>
      </c>
      <c r="K45" s="42">
        <f t="shared" si="6"/>
        <v>10</v>
      </c>
      <c r="L45" s="64">
        <v>0</v>
      </c>
      <c r="M45" s="64" t="s">
        <v>82</v>
      </c>
      <c r="N45" s="64">
        <v>0</v>
      </c>
      <c r="O45" s="64">
        <v>0</v>
      </c>
      <c r="P45" s="64">
        <v>0</v>
      </c>
    </row>
    <row r="46" spans="1:16" ht="24">
      <c r="A46" s="84" t="s">
        <v>23</v>
      </c>
      <c r="B46" s="85">
        <f>SUM(B41:B45)</f>
        <v>40</v>
      </c>
      <c r="C46" s="85">
        <f>SUM(C41:C45)</f>
        <v>0</v>
      </c>
      <c r="D46" s="85">
        <f>SUM(D41:D45)</f>
        <v>0</v>
      </c>
      <c r="E46" s="85">
        <f>SUM(E41:E45)</f>
        <v>0</v>
      </c>
      <c r="F46" s="86">
        <f t="shared" si="4"/>
        <v>0</v>
      </c>
      <c r="G46" s="85">
        <f>SUM(G41:G45)</f>
        <v>52</v>
      </c>
      <c r="H46" s="85">
        <f>SUM(H41:H45)</f>
        <v>0</v>
      </c>
      <c r="I46" s="85">
        <f>SUM(I41:I45)</f>
        <v>0</v>
      </c>
      <c r="J46" s="86">
        <f t="shared" si="5"/>
        <v>52</v>
      </c>
      <c r="K46" s="86">
        <f t="shared" si="6"/>
        <v>52</v>
      </c>
      <c r="L46" s="94">
        <f>SUM(L41:L45)</f>
        <v>0</v>
      </c>
      <c r="M46" s="64" t="s">
        <v>82</v>
      </c>
      <c r="N46" s="90">
        <f>SUM(N41:N45)</f>
        <v>0</v>
      </c>
      <c r="O46" s="94" t="e">
        <f t="shared" ref="O46" si="7">N46/L46</f>
        <v>#DIV/0!</v>
      </c>
      <c r="P46" s="90">
        <f>SUM(P41:P45)/5</f>
        <v>0</v>
      </c>
    </row>
    <row r="47" spans="1:16" ht="17.25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</row>
    <row r="48" spans="1:16" ht="24">
      <c r="A48" s="208" t="s">
        <v>10</v>
      </c>
      <c r="B48" s="209" t="s">
        <v>20</v>
      </c>
      <c r="C48" s="210" t="s">
        <v>40</v>
      </c>
      <c r="D48" s="211"/>
      <c r="E48" s="211"/>
      <c r="F48" s="212"/>
      <c r="G48" s="210" t="s">
        <v>41</v>
      </c>
      <c r="H48" s="211"/>
      <c r="I48" s="211"/>
      <c r="J48" s="212"/>
      <c r="K48" s="213" t="s">
        <v>42</v>
      </c>
      <c r="L48" s="213" t="s">
        <v>43</v>
      </c>
      <c r="M48" s="213" t="s">
        <v>44</v>
      </c>
      <c r="N48" s="213" t="s">
        <v>45</v>
      </c>
      <c r="O48" s="213" t="s">
        <v>46</v>
      </c>
      <c r="P48" s="205" t="s">
        <v>21</v>
      </c>
    </row>
    <row r="49" spans="1:16">
      <c r="A49" s="208"/>
      <c r="B49" s="209"/>
      <c r="C49" s="205" t="s">
        <v>47</v>
      </c>
      <c r="D49" s="205" t="s">
        <v>48</v>
      </c>
      <c r="E49" s="205" t="s">
        <v>49</v>
      </c>
      <c r="F49" s="205" t="s">
        <v>50</v>
      </c>
      <c r="G49" s="205" t="s">
        <v>51</v>
      </c>
      <c r="H49" s="205" t="s">
        <v>52</v>
      </c>
      <c r="I49" s="205" t="s">
        <v>49</v>
      </c>
      <c r="J49" s="205" t="s">
        <v>53</v>
      </c>
      <c r="K49" s="214"/>
      <c r="L49" s="214"/>
      <c r="M49" s="214"/>
      <c r="N49" s="214"/>
      <c r="O49" s="214"/>
      <c r="P49" s="206"/>
    </row>
    <row r="50" spans="1:16">
      <c r="A50" s="208"/>
      <c r="B50" s="209"/>
      <c r="C50" s="206"/>
      <c r="D50" s="206"/>
      <c r="E50" s="206"/>
      <c r="F50" s="206"/>
      <c r="G50" s="206"/>
      <c r="H50" s="206"/>
      <c r="I50" s="206"/>
      <c r="J50" s="206"/>
      <c r="K50" s="214"/>
      <c r="L50" s="214"/>
      <c r="M50" s="214"/>
      <c r="N50" s="214"/>
      <c r="O50" s="214"/>
      <c r="P50" s="206"/>
    </row>
    <row r="51" spans="1:16">
      <c r="A51" s="208"/>
      <c r="B51" s="209"/>
      <c r="C51" s="207"/>
      <c r="D51" s="207"/>
      <c r="E51" s="207"/>
      <c r="F51" s="207"/>
      <c r="G51" s="207"/>
      <c r="H51" s="207"/>
      <c r="I51" s="207"/>
      <c r="J51" s="207"/>
      <c r="K51" s="215"/>
      <c r="L51" s="215"/>
      <c r="M51" s="215"/>
      <c r="N51" s="215"/>
      <c r="O51" s="215"/>
      <c r="P51" s="207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55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56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57</v>
      </c>
      <c r="B55" s="42">
        <v>1</v>
      </c>
      <c r="C55" s="47">
        <v>0</v>
      </c>
      <c r="D55" s="42"/>
      <c r="E55" s="42"/>
      <c r="F55" s="42">
        <f>C55+D55+E55</f>
        <v>0</v>
      </c>
      <c r="G55" s="47">
        <v>3</v>
      </c>
      <c r="H55" s="42"/>
      <c r="I55" s="42"/>
      <c r="J55" s="42">
        <f>G55-H367-I367</f>
        <v>3</v>
      </c>
      <c r="K55" s="42">
        <f>F55+J55</f>
        <v>3</v>
      </c>
      <c r="L55" s="42">
        <v>0</v>
      </c>
      <c r="M55" s="42" t="s">
        <v>82</v>
      </c>
      <c r="N55" s="42">
        <f>L55*O55</f>
        <v>0</v>
      </c>
      <c r="O55" s="42">
        <v>0</v>
      </c>
      <c r="P55" s="42">
        <v>0</v>
      </c>
    </row>
    <row r="56" spans="1:16" ht="24">
      <c r="A56" s="42" t="s">
        <v>58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</row>
    <row r="57" spans="1:16" ht="24">
      <c r="A57" s="84" t="s">
        <v>23</v>
      </c>
      <c r="B57" s="85">
        <f>SUM(B55:B56)</f>
        <v>1</v>
      </c>
      <c r="C57" s="85">
        <f>SUM(C55:C56)</f>
        <v>0</v>
      </c>
      <c r="D57" s="85"/>
      <c r="E57" s="85"/>
      <c r="F57" s="86">
        <f>C57+D57+E57</f>
        <v>0</v>
      </c>
      <c r="G57" s="119">
        <f>SUM(G52:G56)</f>
        <v>3</v>
      </c>
      <c r="H57" s="85"/>
      <c r="I57" s="85"/>
      <c r="J57" s="86">
        <f>G57-H369-I369</f>
        <v>3</v>
      </c>
      <c r="K57" s="86">
        <f>F57+J57</f>
        <v>3</v>
      </c>
      <c r="L57" s="85">
        <f>SUM(L55:L56)</f>
        <v>0</v>
      </c>
      <c r="M57" s="42" t="s">
        <v>82</v>
      </c>
      <c r="N57" s="85">
        <f>SUM(N55:N56)</f>
        <v>0</v>
      </c>
      <c r="O57" s="86" t="e">
        <f>N57/L57</f>
        <v>#DIV/0!</v>
      </c>
      <c r="P57" s="85">
        <f>SUM(P55:P56)</f>
        <v>0</v>
      </c>
    </row>
    <row r="58" spans="1:16" ht="17.25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</row>
    <row r="59" spans="1:16" ht="24">
      <c r="A59" s="208" t="s">
        <v>14</v>
      </c>
      <c r="B59" s="209" t="s">
        <v>20</v>
      </c>
      <c r="C59" s="210" t="s">
        <v>40</v>
      </c>
      <c r="D59" s="211"/>
      <c r="E59" s="211"/>
      <c r="F59" s="212"/>
      <c r="G59" s="210" t="s">
        <v>41</v>
      </c>
      <c r="H59" s="211"/>
      <c r="I59" s="211"/>
      <c r="J59" s="212"/>
      <c r="K59" s="213" t="s">
        <v>42</v>
      </c>
      <c r="L59" s="213" t="s">
        <v>43</v>
      </c>
      <c r="M59" s="213" t="s">
        <v>44</v>
      </c>
      <c r="N59" s="213" t="s">
        <v>45</v>
      </c>
      <c r="O59" s="213" t="s">
        <v>46</v>
      </c>
      <c r="P59" s="205" t="s">
        <v>21</v>
      </c>
    </row>
    <row r="60" spans="1:16">
      <c r="A60" s="208"/>
      <c r="B60" s="209"/>
      <c r="C60" s="205" t="s">
        <v>47</v>
      </c>
      <c r="D60" s="205" t="s">
        <v>48</v>
      </c>
      <c r="E60" s="205" t="s">
        <v>49</v>
      </c>
      <c r="F60" s="205" t="s">
        <v>50</v>
      </c>
      <c r="G60" s="205" t="s">
        <v>51</v>
      </c>
      <c r="H60" s="205" t="s">
        <v>52</v>
      </c>
      <c r="I60" s="205" t="s">
        <v>49</v>
      </c>
      <c r="J60" s="205" t="s">
        <v>53</v>
      </c>
      <c r="K60" s="214"/>
      <c r="L60" s="214"/>
      <c r="M60" s="214"/>
      <c r="N60" s="214"/>
      <c r="O60" s="214"/>
      <c r="P60" s="206"/>
    </row>
    <row r="61" spans="1:16">
      <c r="A61" s="208"/>
      <c r="B61" s="209"/>
      <c r="C61" s="206"/>
      <c r="D61" s="206"/>
      <c r="E61" s="206"/>
      <c r="F61" s="206"/>
      <c r="G61" s="206"/>
      <c r="H61" s="206"/>
      <c r="I61" s="206"/>
      <c r="J61" s="206"/>
      <c r="K61" s="214"/>
      <c r="L61" s="214"/>
      <c r="M61" s="214"/>
      <c r="N61" s="214"/>
      <c r="O61" s="214"/>
      <c r="P61" s="206"/>
    </row>
    <row r="62" spans="1:16">
      <c r="A62" s="208"/>
      <c r="B62" s="209"/>
      <c r="C62" s="207"/>
      <c r="D62" s="207"/>
      <c r="E62" s="207"/>
      <c r="F62" s="207"/>
      <c r="G62" s="207"/>
      <c r="H62" s="207"/>
      <c r="I62" s="207"/>
      <c r="J62" s="207"/>
      <c r="K62" s="215"/>
      <c r="L62" s="215"/>
      <c r="M62" s="215"/>
      <c r="N62" s="215"/>
      <c r="O62" s="215"/>
      <c r="P62" s="207"/>
    </row>
    <row r="63" spans="1:16" ht="24">
      <c r="A63" s="42" t="s">
        <v>54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126"/>
      <c r="M63" s="126"/>
      <c r="N63" s="126"/>
      <c r="O63" s="126"/>
      <c r="P63" s="126"/>
    </row>
    <row r="64" spans="1:16" ht="24">
      <c r="A64" s="42" t="s">
        <v>55</v>
      </c>
      <c r="B64" s="42">
        <v>0</v>
      </c>
      <c r="C64" s="42">
        <v>0</v>
      </c>
      <c r="D64" s="42"/>
      <c r="E64" s="42"/>
      <c r="F64" s="42">
        <f>C64+D64+E64</f>
        <v>0</v>
      </c>
      <c r="G64" s="42">
        <v>0</v>
      </c>
      <c r="H64" s="42">
        <v>0</v>
      </c>
      <c r="I64" s="42"/>
      <c r="J64" s="42">
        <f>G64-H64-I64</f>
        <v>0</v>
      </c>
      <c r="K64" s="42">
        <f>F64+J64</f>
        <v>0</v>
      </c>
      <c r="L64" s="126"/>
      <c r="M64" s="126"/>
      <c r="N64" s="126"/>
      <c r="O64" s="126" t="e">
        <f>N64/L64</f>
        <v>#DIV/0!</v>
      </c>
      <c r="P64" s="126"/>
    </row>
    <row r="65" spans="1:16" ht="24">
      <c r="A65" s="42" t="s">
        <v>56</v>
      </c>
      <c r="B65" s="42"/>
      <c r="C65" s="42"/>
      <c r="D65" s="42"/>
      <c r="E65" s="42"/>
      <c r="F65" s="42">
        <f>C65+D65+E65</f>
        <v>0</v>
      </c>
      <c r="G65" s="42"/>
      <c r="H65" s="42"/>
      <c r="I65" s="42"/>
      <c r="J65" s="42">
        <f>G65-H65-I65</f>
        <v>0</v>
      </c>
      <c r="K65" s="42">
        <f>F65+J65</f>
        <v>0</v>
      </c>
      <c r="L65" s="126"/>
      <c r="M65" s="126"/>
      <c r="N65" s="126"/>
      <c r="O65" s="126" t="e">
        <f>N65/L65</f>
        <v>#DIV/0!</v>
      </c>
      <c r="P65" s="126"/>
    </row>
    <row r="66" spans="1:16" ht="24">
      <c r="A66" s="42" t="s">
        <v>57</v>
      </c>
      <c r="B66" s="42">
        <v>0</v>
      </c>
      <c r="C66" s="42">
        <v>0</v>
      </c>
      <c r="D66" s="42"/>
      <c r="E66" s="42"/>
      <c r="F66" s="42">
        <f>C66+D66+E66</f>
        <v>0</v>
      </c>
      <c r="G66" s="42">
        <v>0</v>
      </c>
      <c r="H66" s="42">
        <v>0</v>
      </c>
      <c r="I66" s="42"/>
      <c r="J66" s="42">
        <f>G66-H66-I66</f>
        <v>0</v>
      </c>
      <c r="K66" s="42">
        <f>F66+J66</f>
        <v>0</v>
      </c>
      <c r="L66" s="126"/>
      <c r="M66" s="126"/>
      <c r="N66" s="126"/>
      <c r="O66" s="126" t="e">
        <f>N66/L66</f>
        <v>#DIV/0!</v>
      </c>
      <c r="P66" s="126"/>
    </row>
    <row r="67" spans="1:16" ht="24">
      <c r="A67" s="42" t="s">
        <v>58</v>
      </c>
      <c r="B67" s="42"/>
      <c r="C67" s="42"/>
      <c r="D67" s="42"/>
      <c r="E67" s="42"/>
      <c r="F67" s="42">
        <f>C67+D67+E67</f>
        <v>0</v>
      </c>
      <c r="G67" s="42"/>
      <c r="H67" s="42"/>
      <c r="I67" s="42"/>
      <c r="J67" s="42">
        <f>G67-H67-I67</f>
        <v>0</v>
      </c>
      <c r="K67" s="42">
        <f>F67+J67</f>
        <v>0</v>
      </c>
      <c r="L67" s="126"/>
      <c r="M67" s="126"/>
      <c r="N67" s="126"/>
      <c r="O67" s="126" t="e">
        <f>N67/L67</f>
        <v>#DIV/0!</v>
      </c>
      <c r="P67" s="126"/>
    </row>
    <row r="68" spans="1:16" ht="24">
      <c r="A68" s="84" t="s">
        <v>23</v>
      </c>
      <c r="B68" s="85">
        <f>SUM(B64:B67)</f>
        <v>0</v>
      </c>
      <c r="C68" s="85">
        <f>SUM(C64:C67)</f>
        <v>0</v>
      </c>
      <c r="D68" s="85">
        <f t="shared" ref="D68:F68" si="8">SUM(D64:D67)</f>
        <v>0</v>
      </c>
      <c r="E68" s="85">
        <f t="shared" si="8"/>
        <v>0</v>
      </c>
      <c r="F68" s="85">
        <f t="shared" si="8"/>
        <v>0</v>
      </c>
      <c r="G68" s="85">
        <f>SUM(G63:G67)</f>
        <v>0</v>
      </c>
      <c r="H68" s="85">
        <f t="shared" ref="H68:J68" si="9">SUM(H63:H67)</f>
        <v>0</v>
      </c>
      <c r="I68" s="85">
        <f t="shared" si="9"/>
        <v>0</v>
      </c>
      <c r="J68" s="85">
        <f t="shared" si="9"/>
        <v>0</v>
      </c>
      <c r="K68" s="86">
        <f>F68+J68</f>
        <v>0</v>
      </c>
      <c r="L68" s="85"/>
      <c r="M68" s="85"/>
      <c r="N68" s="85"/>
      <c r="O68" s="127" t="e">
        <f>N68/L68</f>
        <v>#DIV/0!</v>
      </c>
      <c r="P68" s="85"/>
    </row>
    <row r="69" spans="1:16" ht="17.25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</row>
    <row r="70" spans="1:16" ht="24">
      <c r="A70" s="208" t="s">
        <v>18</v>
      </c>
      <c r="B70" s="209" t="s">
        <v>20</v>
      </c>
      <c r="C70" s="210" t="s">
        <v>40</v>
      </c>
      <c r="D70" s="211"/>
      <c r="E70" s="211"/>
      <c r="F70" s="212"/>
      <c r="G70" s="210" t="s">
        <v>41</v>
      </c>
      <c r="H70" s="211"/>
      <c r="I70" s="211"/>
      <c r="J70" s="212"/>
      <c r="K70" s="213" t="s">
        <v>42</v>
      </c>
      <c r="L70" s="213" t="s">
        <v>43</v>
      </c>
      <c r="M70" s="213" t="s">
        <v>44</v>
      </c>
      <c r="N70" s="213" t="s">
        <v>45</v>
      </c>
      <c r="O70" s="213" t="s">
        <v>46</v>
      </c>
      <c r="P70" s="205" t="s">
        <v>21</v>
      </c>
    </row>
    <row r="71" spans="1:16">
      <c r="A71" s="208"/>
      <c r="B71" s="209"/>
      <c r="C71" s="205" t="s">
        <v>47</v>
      </c>
      <c r="D71" s="205" t="s">
        <v>48</v>
      </c>
      <c r="E71" s="205" t="s">
        <v>49</v>
      </c>
      <c r="F71" s="205" t="s">
        <v>50</v>
      </c>
      <c r="G71" s="205" t="s">
        <v>51</v>
      </c>
      <c r="H71" s="205" t="s">
        <v>52</v>
      </c>
      <c r="I71" s="205" t="s">
        <v>49</v>
      </c>
      <c r="J71" s="205" t="s">
        <v>53</v>
      </c>
      <c r="K71" s="214"/>
      <c r="L71" s="214"/>
      <c r="M71" s="214"/>
      <c r="N71" s="214"/>
      <c r="O71" s="214"/>
      <c r="P71" s="206"/>
    </row>
    <row r="72" spans="1:16">
      <c r="A72" s="208"/>
      <c r="B72" s="209"/>
      <c r="C72" s="206"/>
      <c r="D72" s="206"/>
      <c r="E72" s="206"/>
      <c r="F72" s="206"/>
      <c r="G72" s="206"/>
      <c r="H72" s="206"/>
      <c r="I72" s="206"/>
      <c r="J72" s="206"/>
      <c r="K72" s="214"/>
      <c r="L72" s="214"/>
      <c r="M72" s="214"/>
      <c r="N72" s="214"/>
      <c r="O72" s="214"/>
      <c r="P72" s="206"/>
    </row>
    <row r="73" spans="1:16">
      <c r="A73" s="208"/>
      <c r="B73" s="209"/>
      <c r="C73" s="207"/>
      <c r="D73" s="207"/>
      <c r="E73" s="207"/>
      <c r="F73" s="207"/>
      <c r="G73" s="207"/>
      <c r="H73" s="207"/>
      <c r="I73" s="207"/>
      <c r="J73" s="207"/>
      <c r="K73" s="215"/>
      <c r="L73" s="215"/>
      <c r="M73" s="215"/>
      <c r="N73" s="215"/>
      <c r="O73" s="215"/>
      <c r="P73" s="207"/>
    </row>
    <row r="74" spans="1:16" ht="24">
      <c r="A74" s="42" t="s">
        <v>54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126"/>
      <c r="M74" s="126"/>
      <c r="N74" s="126"/>
      <c r="O74" s="126"/>
      <c r="P74" s="126"/>
    </row>
    <row r="75" spans="1:16" ht="24">
      <c r="A75" s="42" t="s">
        <v>55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126"/>
      <c r="M75" s="126"/>
      <c r="N75" s="126"/>
      <c r="O75" s="126"/>
      <c r="P75" s="126"/>
    </row>
    <row r="76" spans="1:16" ht="24">
      <c r="A76" s="42" t="s">
        <v>56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126"/>
      <c r="M76" s="126"/>
      <c r="N76" s="126"/>
      <c r="O76" s="126"/>
      <c r="P76" s="126"/>
    </row>
    <row r="77" spans="1:16" ht="24">
      <c r="A77" s="42" t="s">
        <v>57</v>
      </c>
      <c r="B77" s="42">
        <v>0</v>
      </c>
      <c r="C77" s="42">
        <v>0</v>
      </c>
      <c r="D77" s="42">
        <v>0</v>
      </c>
      <c r="E77" s="42"/>
      <c r="F77" s="42">
        <f>C77+D77+E77</f>
        <v>0</v>
      </c>
      <c r="G77" s="42">
        <v>0</v>
      </c>
      <c r="H77" s="42">
        <v>0</v>
      </c>
      <c r="I77" s="42"/>
      <c r="J77" s="42">
        <f>G77-H77-I77</f>
        <v>0</v>
      </c>
      <c r="K77" s="42">
        <f>F77+J77</f>
        <v>0</v>
      </c>
      <c r="L77" s="126"/>
      <c r="M77" s="126"/>
      <c r="N77" s="126"/>
      <c r="O77" s="126" t="e">
        <f>N77/L77</f>
        <v>#DIV/0!</v>
      </c>
      <c r="P77" s="126"/>
    </row>
    <row r="78" spans="1:16" ht="24">
      <c r="A78" s="42" t="s">
        <v>58</v>
      </c>
      <c r="B78" s="42"/>
      <c r="C78" s="42"/>
      <c r="D78" s="42"/>
      <c r="E78" s="42"/>
      <c r="F78" s="42">
        <f>C78+D78+E78</f>
        <v>0</v>
      </c>
      <c r="G78" s="42"/>
      <c r="H78" s="42"/>
      <c r="I78" s="42"/>
      <c r="J78" s="42">
        <f>G78-H78-I78</f>
        <v>0</v>
      </c>
      <c r="K78" s="42">
        <f>F78+J78</f>
        <v>0</v>
      </c>
      <c r="L78" s="126"/>
      <c r="M78" s="126"/>
      <c r="N78" s="126"/>
      <c r="O78" s="126" t="e">
        <f>N78/L78</f>
        <v>#DIV/0!</v>
      </c>
      <c r="P78" s="126"/>
    </row>
    <row r="79" spans="1:16" ht="24">
      <c r="A79" s="84" t="s">
        <v>23</v>
      </c>
      <c r="B79" s="85">
        <f>SUM(B77:B78)</f>
        <v>0</v>
      </c>
      <c r="C79" s="85">
        <f>SUM(C77:C78)</f>
        <v>0</v>
      </c>
      <c r="D79" s="85"/>
      <c r="E79" s="85"/>
      <c r="F79" s="86">
        <f>C79+D79+E79</f>
        <v>0</v>
      </c>
      <c r="G79" s="85">
        <f>SUM(G74:G78)</f>
        <v>0</v>
      </c>
      <c r="H79" s="85">
        <f t="shared" ref="H79:I79" si="10">SUM(H74:H78)</f>
        <v>0</v>
      </c>
      <c r="I79" s="85">
        <f t="shared" si="10"/>
        <v>0</v>
      </c>
      <c r="J79" s="86">
        <f>G79-H79-I79</f>
        <v>0</v>
      </c>
      <c r="K79" s="86">
        <f>F79+J79</f>
        <v>0</v>
      </c>
      <c r="L79" s="85"/>
      <c r="M79" s="85"/>
      <c r="N79" s="85"/>
      <c r="O79" s="127" t="e">
        <f>N79/L79</f>
        <v>#DIV/0!</v>
      </c>
      <c r="P79" s="85"/>
    </row>
    <row r="80" spans="1:16" ht="17.25">
      <c r="A80" s="128"/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</row>
    <row r="81" spans="1:16" ht="24">
      <c r="A81" s="208" t="s">
        <v>30</v>
      </c>
      <c r="B81" s="209" t="s">
        <v>20</v>
      </c>
      <c r="C81" s="210" t="s">
        <v>40</v>
      </c>
      <c r="D81" s="211"/>
      <c r="E81" s="211"/>
      <c r="F81" s="212"/>
      <c r="G81" s="210" t="s">
        <v>41</v>
      </c>
      <c r="H81" s="211"/>
      <c r="I81" s="211"/>
      <c r="J81" s="212"/>
      <c r="K81" s="213" t="s">
        <v>42</v>
      </c>
      <c r="L81" s="213" t="s">
        <v>43</v>
      </c>
      <c r="M81" s="213" t="s">
        <v>44</v>
      </c>
      <c r="N81" s="213" t="s">
        <v>45</v>
      </c>
      <c r="O81" s="213" t="s">
        <v>46</v>
      </c>
      <c r="P81" s="205" t="s">
        <v>21</v>
      </c>
    </row>
    <row r="82" spans="1:16">
      <c r="A82" s="208"/>
      <c r="B82" s="209"/>
      <c r="C82" s="205" t="s">
        <v>47</v>
      </c>
      <c r="D82" s="205" t="s">
        <v>48</v>
      </c>
      <c r="E82" s="205" t="s">
        <v>49</v>
      </c>
      <c r="F82" s="205" t="s">
        <v>50</v>
      </c>
      <c r="G82" s="205" t="s">
        <v>51</v>
      </c>
      <c r="H82" s="205" t="s">
        <v>52</v>
      </c>
      <c r="I82" s="205" t="s">
        <v>49</v>
      </c>
      <c r="J82" s="205" t="s">
        <v>53</v>
      </c>
      <c r="K82" s="214"/>
      <c r="L82" s="214"/>
      <c r="M82" s="214"/>
      <c r="N82" s="214"/>
      <c r="O82" s="214"/>
      <c r="P82" s="206"/>
    </row>
    <row r="83" spans="1:16">
      <c r="A83" s="208"/>
      <c r="B83" s="209"/>
      <c r="C83" s="206"/>
      <c r="D83" s="206"/>
      <c r="E83" s="206"/>
      <c r="F83" s="206"/>
      <c r="G83" s="206"/>
      <c r="H83" s="206"/>
      <c r="I83" s="206"/>
      <c r="J83" s="206"/>
      <c r="K83" s="214"/>
      <c r="L83" s="214"/>
      <c r="M83" s="214"/>
      <c r="N83" s="214"/>
      <c r="O83" s="214"/>
      <c r="P83" s="206"/>
    </row>
    <row r="84" spans="1:16">
      <c r="A84" s="208"/>
      <c r="B84" s="209"/>
      <c r="C84" s="207"/>
      <c r="D84" s="207"/>
      <c r="E84" s="207"/>
      <c r="F84" s="207"/>
      <c r="G84" s="207"/>
      <c r="H84" s="207"/>
      <c r="I84" s="207"/>
      <c r="J84" s="207"/>
      <c r="K84" s="215"/>
      <c r="L84" s="215"/>
      <c r="M84" s="215"/>
      <c r="N84" s="215"/>
      <c r="O84" s="215"/>
      <c r="P84" s="207"/>
    </row>
    <row r="85" spans="1:16" ht="24">
      <c r="A85" s="42" t="s">
        <v>54</v>
      </c>
      <c r="B85" s="42">
        <v>1</v>
      </c>
      <c r="C85" s="42">
        <v>11</v>
      </c>
      <c r="D85" s="42"/>
      <c r="E85" s="42">
        <v>0</v>
      </c>
      <c r="F85" s="42">
        <f>C85+D85+E85</f>
        <v>11</v>
      </c>
      <c r="G85" s="42">
        <v>2</v>
      </c>
      <c r="H85" s="42">
        <v>0</v>
      </c>
      <c r="I85" s="42"/>
      <c r="J85" s="42">
        <f t="shared" ref="J85:J90" si="11">G85-H85+I85</f>
        <v>2</v>
      </c>
      <c r="K85" s="42">
        <f>F85+J85</f>
        <v>13</v>
      </c>
      <c r="L85" s="42">
        <v>0</v>
      </c>
      <c r="M85" s="42" t="s">
        <v>81</v>
      </c>
      <c r="N85" s="44">
        <v>0</v>
      </c>
      <c r="O85" s="44" t="e">
        <f>N85/L85</f>
        <v>#DIV/0!</v>
      </c>
      <c r="P85" s="44">
        <v>0</v>
      </c>
    </row>
    <row r="86" spans="1:16" ht="24">
      <c r="A86" s="42" t="s">
        <v>55</v>
      </c>
      <c r="B86" s="42"/>
      <c r="C86" s="42"/>
      <c r="D86" s="42"/>
      <c r="E86" s="42"/>
      <c r="F86" s="42"/>
      <c r="G86" s="42"/>
      <c r="H86" s="42"/>
      <c r="I86" s="42"/>
      <c r="J86" s="42">
        <f t="shared" si="11"/>
        <v>0</v>
      </c>
      <c r="K86" s="42"/>
      <c r="L86" s="42"/>
      <c r="M86" s="42"/>
      <c r="N86" s="44"/>
      <c r="O86" s="44"/>
      <c r="P86" s="44"/>
    </row>
    <row r="87" spans="1:16" ht="24">
      <c r="A87" s="42" t="s">
        <v>56</v>
      </c>
      <c r="B87" s="42"/>
      <c r="C87" s="42"/>
      <c r="D87" s="42"/>
      <c r="E87" s="42"/>
      <c r="F87" s="42"/>
      <c r="G87" s="42"/>
      <c r="H87" s="42"/>
      <c r="I87" s="42"/>
      <c r="J87" s="42">
        <f t="shared" si="11"/>
        <v>0</v>
      </c>
      <c r="K87" s="42"/>
      <c r="L87" s="42"/>
      <c r="M87" s="42"/>
      <c r="N87" s="44"/>
      <c r="O87" s="44"/>
      <c r="P87" s="44"/>
    </row>
    <row r="88" spans="1:16" ht="24">
      <c r="A88" s="42" t="s">
        <v>57</v>
      </c>
      <c r="B88" s="42"/>
      <c r="C88" s="42"/>
      <c r="D88" s="42"/>
      <c r="E88" s="42"/>
      <c r="F88" s="42"/>
      <c r="G88" s="42"/>
      <c r="H88" s="42"/>
      <c r="I88" s="42"/>
      <c r="J88" s="42">
        <f t="shared" si="11"/>
        <v>0</v>
      </c>
      <c r="K88" s="42"/>
      <c r="L88" s="42"/>
      <c r="M88" s="42"/>
      <c r="N88" s="44"/>
      <c r="O88" s="44"/>
      <c r="P88" s="44"/>
    </row>
    <row r="89" spans="1:16" ht="24">
      <c r="A89" s="42" t="s">
        <v>58</v>
      </c>
      <c r="B89" s="42"/>
      <c r="C89" s="42">
        <v>0</v>
      </c>
      <c r="D89" s="42"/>
      <c r="E89" s="42"/>
      <c r="F89" s="42">
        <f>C89+D89+E89</f>
        <v>0</v>
      </c>
      <c r="G89" s="42"/>
      <c r="H89" s="42"/>
      <c r="I89" s="42"/>
      <c r="J89" s="42">
        <f t="shared" si="11"/>
        <v>0</v>
      </c>
      <c r="K89" s="42">
        <f>F89+J89</f>
        <v>0</v>
      </c>
      <c r="L89" s="42">
        <v>0</v>
      </c>
      <c r="M89" s="42"/>
      <c r="N89" s="44"/>
      <c r="O89" s="44"/>
      <c r="P89" s="44"/>
    </row>
    <row r="90" spans="1:16" ht="24">
      <c r="A90" s="84" t="s">
        <v>23</v>
      </c>
      <c r="B90" s="85">
        <f>SUM(B85:B89)</f>
        <v>1</v>
      </c>
      <c r="C90" s="85">
        <f>SUM(C85:C89)</f>
        <v>11</v>
      </c>
      <c r="D90" s="85">
        <f>SUM(D85:D89)</f>
        <v>0</v>
      </c>
      <c r="E90" s="85"/>
      <c r="F90" s="86">
        <f>C90+D90+E90</f>
        <v>11</v>
      </c>
      <c r="G90" s="85">
        <f>SUM(G85:G89)</f>
        <v>2</v>
      </c>
      <c r="H90" s="85"/>
      <c r="I90" s="85"/>
      <c r="J90" s="86">
        <f t="shared" si="11"/>
        <v>2</v>
      </c>
      <c r="K90" s="86">
        <f>F90+J90</f>
        <v>13</v>
      </c>
      <c r="L90" s="85">
        <f>SUM(L85:L89)</f>
        <v>0</v>
      </c>
      <c r="M90" s="42" t="s">
        <v>81</v>
      </c>
      <c r="N90" s="87">
        <f>SUM(N85:N89)</f>
        <v>0</v>
      </c>
      <c r="O90" s="44" t="e">
        <f>N90/L90</f>
        <v>#DIV/0!</v>
      </c>
      <c r="P90" s="87">
        <f>SUM(P85:P89)</f>
        <v>0</v>
      </c>
    </row>
    <row r="91" spans="1:16" ht="17.25">
      <c r="A91" s="128"/>
      <c r="B91" s="128"/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</row>
    <row r="92" spans="1:16" ht="24">
      <c r="A92" s="208" t="s">
        <v>31</v>
      </c>
      <c r="B92" s="209" t="s">
        <v>20</v>
      </c>
      <c r="C92" s="210" t="s">
        <v>40</v>
      </c>
      <c r="D92" s="211"/>
      <c r="E92" s="211"/>
      <c r="F92" s="212"/>
      <c r="G92" s="210" t="s">
        <v>41</v>
      </c>
      <c r="H92" s="211"/>
      <c r="I92" s="211"/>
      <c r="J92" s="212"/>
      <c r="K92" s="213" t="s">
        <v>42</v>
      </c>
      <c r="L92" s="213" t="s">
        <v>43</v>
      </c>
      <c r="M92" s="213" t="s">
        <v>44</v>
      </c>
      <c r="N92" s="213" t="s">
        <v>45</v>
      </c>
      <c r="O92" s="213" t="s">
        <v>46</v>
      </c>
      <c r="P92" s="205" t="s">
        <v>21</v>
      </c>
    </row>
    <row r="93" spans="1:16">
      <c r="A93" s="208"/>
      <c r="B93" s="209"/>
      <c r="C93" s="205" t="s">
        <v>47</v>
      </c>
      <c r="D93" s="205" t="s">
        <v>48</v>
      </c>
      <c r="E93" s="205" t="s">
        <v>49</v>
      </c>
      <c r="F93" s="205" t="s">
        <v>50</v>
      </c>
      <c r="G93" s="205" t="s">
        <v>51</v>
      </c>
      <c r="H93" s="205" t="s">
        <v>52</v>
      </c>
      <c r="I93" s="205" t="s">
        <v>49</v>
      </c>
      <c r="J93" s="205" t="s">
        <v>53</v>
      </c>
      <c r="K93" s="214"/>
      <c r="L93" s="214"/>
      <c r="M93" s="214"/>
      <c r="N93" s="214"/>
      <c r="O93" s="214"/>
      <c r="P93" s="206"/>
    </row>
    <row r="94" spans="1:16">
      <c r="A94" s="208"/>
      <c r="B94" s="209"/>
      <c r="C94" s="206"/>
      <c r="D94" s="206"/>
      <c r="E94" s="206"/>
      <c r="F94" s="206"/>
      <c r="G94" s="206"/>
      <c r="H94" s="206"/>
      <c r="I94" s="206"/>
      <c r="J94" s="206"/>
      <c r="K94" s="214"/>
      <c r="L94" s="214"/>
      <c r="M94" s="214"/>
      <c r="N94" s="214"/>
      <c r="O94" s="214"/>
      <c r="P94" s="206"/>
    </row>
    <row r="95" spans="1:16">
      <c r="A95" s="208"/>
      <c r="B95" s="209"/>
      <c r="C95" s="207"/>
      <c r="D95" s="207"/>
      <c r="E95" s="207"/>
      <c r="F95" s="207"/>
      <c r="G95" s="207"/>
      <c r="H95" s="207"/>
      <c r="I95" s="207"/>
      <c r="J95" s="207"/>
      <c r="K95" s="215"/>
      <c r="L95" s="215"/>
      <c r="M95" s="215"/>
      <c r="N95" s="215"/>
      <c r="O95" s="215"/>
      <c r="P95" s="207"/>
    </row>
    <row r="96" spans="1:16" ht="24">
      <c r="A96" s="42" t="s">
        <v>54</v>
      </c>
      <c r="B96" s="42">
        <v>2</v>
      </c>
      <c r="C96" s="47">
        <v>0</v>
      </c>
      <c r="D96" s="42"/>
      <c r="E96" s="42"/>
      <c r="F96" s="42">
        <f>C96+D96+E96</f>
        <v>0</v>
      </c>
      <c r="G96" s="47">
        <v>2</v>
      </c>
      <c r="H96" s="42"/>
      <c r="I96" s="42"/>
      <c r="J96" s="42">
        <f>G96-H96-I96</f>
        <v>2</v>
      </c>
      <c r="K96" s="42">
        <f>F96+J96</f>
        <v>2</v>
      </c>
      <c r="L96" s="42">
        <v>0</v>
      </c>
      <c r="M96" s="42" t="s">
        <v>82</v>
      </c>
      <c r="N96" s="42">
        <f>L96*O96</f>
        <v>0</v>
      </c>
      <c r="O96" s="42">
        <v>0</v>
      </c>
      <c r="P96" s="43">
        <v>0</v>
      </c>
    </row>
    <row r="97" spans="1:16" ht="24">
      <c r="A97" s="42" t="s">
        <v>55</v>
      </c>
      <c r="B97" s="42">
        <v>1</v>
      </c>
      <c r="C97" s="47">
        <v>0</v>
      </c>
      <c r="D97" s="42"/>
      <c r="E97" s="42"/>
      <c r="F97" s="42">
        <f>C97+D97+E97</f>
        <v>0</v>
      </c>
      <c r="G97" s="47">
        <v>3</v>
      </c>
      <c r="H97" s="42"/>
      <c r="I97" s="42"/>
      <c r="J97" s="42">
        <f>G97-H97-I97</f>
        <v>3</v>
      </c>
      <c r="K97" s="42">
        <f>F97+J97</f>
        <v>3</v>
      </c>
      <c r="L97" s="42">
        <v>0</v>
      </c>
      <c r="M97" s="42" t="s">
        <v>82</v>
      </c>
      <c r="N97" s="42">
        <f t="shared" ref="N97:N100" si="12">L97*O97</f>
        <v>0</v>
      </c>
      <c r="O97" s="42">
        <v>0</v>
      </c>
      <c r="P97" s="43">
        <v>0</v>
      </c>
    </row>
    <row r="98" spans="1:16" ht="24">
      <c r="A98" s="42" t="s">
        <v>56</v>
      </c>
      <c r="B98" s="42"/>
      <c r="C98" s="47"/>
      <c r="D98" s="42"/>
      <c r="E98" s="42"/>
      <c r="F98" s="42"/>
      <c r="G98" s="47"/>
      <c r="H98" s="42"/>
      <c r="I98" s="42"/>
      <c r="J98" s="42"/>
      <c r="K98" s="42"/>
      <c r="L98" s="42"/>
      <c r="M98" s="42"/>
      <c r="N98" s="42">
        <f t="shared" si="12"/>
        <v>0</v>
      </c>
      <c r="O98" s="42"/>
      <c r="P98" s="43"/>
    </row>
    <row r="99" spans="1:16" ht="24">
      <c r="A99" s="42" t="s">
        <v>57</v>
      </c>
      <c r="B99" s="42"/>
      <c r="C99" s="47"/>
      <c r="D99" s="42"/>
      <c r="E99" s="42"/>
      <c r="F99" s="42"/>
      <c r="G99" s="47"/>
      <c r="H99" s="42"/>
      <c r="I99" s="42"/>
      <c r="J99" s="42"/>
      <c r="K99" s="42"/>
      <c r="L99" s="42"/>
      <c r="M99" s="42"/>
      <c r="N99" s="42">
        <f t="shared" si="12"/>
        <v>0</v>
      </c>
      <c r="O99" s="42"/>
      <c r="P99" s="43"/>
    </row>
    <row r="100" spans="1:16" ht="24">
      <c r="A100" s="42" t="s">
        <v>58</v>
      </c>
      <c r="B100" s="42">
        <v>1</v>
      </c>
      <c r="C100" s="47">
        <v>0</v>
      </c>
      <c r="D100" s="42"/>
      <c r="E100" s="42"/>
      <c r="F100" s="42">
        <f>C100+D100+E100</f>
        <v>0</v>
      </c>
      <c r="G100" s="47">
        <v>1</v>
      </c>
      <c r="H100" s="42"/>
      <c r="I100" s="42"/>
      <c r="J100" s="42"/>
      <c r="K100" s="42">
        <f>F100+J100</f>
        <v>0</v>
      </c>
      <c r="L100" s="42">
        <v>0</v>
      </c>
      <c r="M100" s="42" t="s">
        <v>82</v>
      </c>
      <c r="N100" s="42">
        <f t="shared" si="12"/>
        <v>0</v>
      </c>
      <c r="O100" s="42">
        <v>0</v>
      </c>
      <c r="P100" s="43">
        <v>0</v>
      </c>
    </row>
    <row r="101" spans="1:16" ht="24">
      <c r="A101" s="84" t="s">
        <v>23</v>
      </c>
      <c r="B101" s="85">
        <f>SUM(B96:B100)</f>
        <v>4</v>
      </c>
      <c r="C101" s="85">
        <f>SUM(C96:C100)</f>
        <v>0</v>
      </c>
      <c r="D101" s="85"/>
      <c r="E101" s="85"/>
      <c r="F101" s="86">
        <f>C101+D101+E101</f>
        <v>0</v>
      </c>
      <c r="G101" s="85">
        <f>SUM(G96:G100)</f>
        <v>6</v>
      </c>
      <c r="H101" s="85"/>
      <c r="I101" s="85"/>
      <c r="J101" s="86">
        <f>G101-H101-I101</f>
        <v>6</v>
      </c>
      <c r="K101" s="86">
        <f>F101+J101</f>
        <v>6</v>
      </c>
      <c r="L101" s="85">
        <f>SUM(L96:L100)</f>
        <v>0</v>
      </c>
      <c r="M101" s="42" t="s">
        <v>82</v>
      </c>
      <c r="N101" s="42">
        <f>SUM(N96:N100)</f>
        <v>0</v>
      </c>
      <c r="O101" s="86" t="e">
        <f>N101/L101</f>
        <v>#DIV/0!</v>
      </c>
      <c r="P101" s="125">
        <f>SUM(P96:P100)/3</f>
        <v>0</v>
      </c>
    </row>
    <row r="102" spans="1:16" ht="17.25">
      <c r="A102" s="128"/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</row>
    <row r="103" spans="1:16" ht="24">
      <c r="A103" s="208" t="s">
        <v>33</v>
      </c>
      <c r="B103" s="209" t="s">
        <v>20</v>
      </c>
      <c r="C103" s="210" t="s">
        <v>40</v>
      </c>
      <c r="D103" s="211"/>
      <c r="E103" s="211"/>
      <c r="F103" s="212"/>
      <c r="G103" s="210" t="s">
        <v>41</v>
      </c>
      <c r="H103" s="211"/>
      <c r="I103" s="211"/>
      <c r="J103" s="212"/>
      <c r="K103" s="213" t="s">
        <v>42</v>
      </c>
      <c r="L103" s="213" t="s">
        <v>43</v>
      </c>
      <c r="M103" s="213" t="s">
        <v>44</v>
      </c>
      <c r="N103" s="213" t="s">
        <v>45</v>
      </c>
      <c r="O103" s="213" t="s">
        <v>46</v>
      </c>
      <c r="P103" s="205" t="s">
        <v>21</v>
      </c>
    </row>
    <row r="104" spans="1:16">
      <c r="A104" s="208"/>
      <c r="B104" s="209"/>
      <c r="C104" s="205" t="s">
        <v>47</v>
      </c>
      <c r="D104" s="205" t="s">
        <v>48</v>
      </c>
      <c r="E104" s="205" t="s">
        <v>49</v>
      </c>
      <c r="F104" s="205" t="s">
        <v>50</v>
      </c>
      <c r="G104" s="205" t="s">
        <v>51</v>
      </c>
      <c r="H104" s="205" t="s">
        <v>52</v>
      </c>
      <c r="I104" s="205" t="s">
        <v>49</v>
      </c>
      <c r="J104" s="205" t="s">
        <v>53</v>
      </c>
      <c r="K104" s="214"/>
      <c r="L104" s="214"/>
      <c r="M104" s="214"/>
      <c r="N104" s="214"/>
      <c r="O104" s="214"/>
      <c r="P104" s="206"/>
    </row>
    <row r="105" spans="1:16">
      <c r="A105" s="208"/>
      <c r="B105" s="209"/>
      <c r="C105" s="206"/>
      <c r="D105" s="206"/>
      <c r="E105" s="206"/>
      <c r="F105" s="206"/>
      <c r="G105" s="206"/>
      <c r="H105" s="206"/>
      <c r="I105" s="206"/>
      <c r="J105" s="206"/>
      <c r="K105" s="214"/>
      <c r="L105" s="214"/>
      <c r="M105" s="214"/>
      <c r="N105" s="214"/>
      <c r="O105" s="214"/>
      <c r="P105" s="206"/>
    </row>
    <row r="106" spans="1:16">
      <c r="A106" s="208"/>
      <c r="B106" s="209"/>
      <c r="C106" s="207"/>
      <c r="D106" s="207"/>
      <c r="E106" s="207"/>
      <c r="F106" s="207"/>
      <c r="G106" s="207"/>
      <c r="H106" s="207"/>
      <c r="I106" s="207"/>
      <c r="J106" s="207"/>
      <c r="K106" s="215"/>
      <c r="L106" s="215"/>
      <c r="M106" s="215"/>
      <c r="N106" s="215"/>
      <c r="O106" s="215"/>
      <c r="P106" s="207"/>
    </row>
    <row r="107" spans="1:16" ht="24">
      <c r="A107" s="42" t="s">
        <v>54</v>
      </c>
      <c r="B107" s="42">
        <v>2</v>
      </c>
      <c r="C107" s="42">
        <v>49</v>
      </c>
      <c r="D107" s="42">
        <v>0</v>
      </c>
      <c r="E107" s="42">
        <v>0</v>
      </c>
      <c r="F107" s="42">
        <f>C107+D107+E107</f>
        <v>49</v>
      </c>
      <c r="G107" s="42">
        <v>0</v>
      </c>
      <c r="H107" s="42">
        <v>0</v>
      </c>
      <c r="I107" s="42">
        <v>0</v>
      </c>
      <c r="J107" s="42">
        <f>G107-H107-I107</f>
        <v>0</v>
      </c>
      <c r="K107" s="42">
        <f>F107+J107</f>
        <v>49</v>
      </c>
      <c r="L107" s="42">
        <v>0</v>
      </c>
      <c r="M107" s="42">
        <v>0</v>
      </c>
      <c r="N107" s="42">
        <v>0</v>
      </c>
      <c r="O107" s="42" t="e">
        <f>N107/L107</f>
        <v>#DIV/0!</v>
      </c>
      <c r="P107" s="42"/>
    </row>
    <row r="108" spans="1:16" ht="24">
      <c r="A108" s="42" t="s">
        <v>55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56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57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58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4" t="s">
        <v>23</v>
      </c>
      <c r="B112" s="85">
        <f>SUM(B107:B111)</f>
        <v>2</v>
      </c>
      <c r="C112" s="85">
        <f>SUM(C107:C111)</f>
        <v>49</v>
      </c>
      <c r="D112" s="85"/>
      <c r="E112" s="85"/>
      <c r="F112" s="86">
        <f>C112+D112+E112</f>
        <v>49</v>
      </c>
      <c r="G112" s="85"/>
      <c r="H112" s="85"/>
      <c r="I112" s="85"/>
      <c r="J112" s="85"/>
      <c r="K112" s="86">
        <f>F112+J112</f>
        <v>49</v>
      </c>
      <c r="L112" s="85"/>
      <c r="M112" s="85"/>
      <c r="N112" s="85"/>
      <c r="O112" s="86" t="e">
        <f>N112/L112</f>
        <v>#DIV/0!</v>
      </c>
      <c r="P112" s="85"/>
    </row>
    <row r="113" spans="1:16" ht="17.25">
      <c r="A113" s="128"/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</row>
    <row r="114" spans="1:16" ht="24">
      <c r="A114" s="208" t="s">
        <v>35</v>
      </c>
      <c r="B114" s="209" t="s">
        <v>20</v>
      </c>
      <c r="C114" s="210" t="s">
        <v>40</v>
      </c>
      <c r="D114" s="211"/>
      <c r="E114" s="211"/>
      <c r="F114" s="212"/>
      <c r="G114" s="210" t="s">
        <v>41</v>
      </c>
      <c r="H114" s="211"/>
      <c r="I114" s="211"/>
      <c r="J114" s="212"/>
      <c r="K114" s="213" t="s">
        <v>42</v>
      </c>
      <c r="L114" s="213" t="s">
        <v>43</v>
      </c>
      <c r="M114" s="213" t="s">
        <v>44</v>
      </c>
      <c r="N114" s="213" t="s">
        <v>45</v>
      </c>
      <c r="O114" s="213" t="s">
        <v>46</v>
      </c>
      <c r="P114" s="205" t="s">
        <v>21</v>
      </c>
    </row>
    <row r="115" spans="1:16">
      <c r="A115" s="208"/>
      <c r="B115" s="209"/>
      <c r="C115" s="205" t="s">
        <v>47</v>
      </c>
      <c r="D115" s="205" t="s">
        <v>48</v>
      </c>
      <c r="E115" s="205" t="s">
        <v>49</v>
      </c>
      <c r="F115" s="205" t="s">
        <v>50</v>
      </c>
      <c r="G115" s="205" t="s">
        <v>51</v>
      </c>
      <c r="H115" s="205" t="s">
        <v>52</v>
      </c>
      <c r="I115" s="205" t="s">
        <v>49</v>
      </c>
      <c r="J115" s="205" t="s">
        <v>53</v>
      </c>
      <c r="K115" s="214"/>
      <c r="L115" s="214"/>
      <c r="M115" s="214"/>
      <c r="N115" s="214"/>
      <c r="O115" s="214"/>
      <c r="P115" s="206"/>
    </row>
    <row r="116" spans="1:16">
      <c r="A116" s="208"/>
      <c r="B116" s="209"/>
      <c r="C116" s="206"/>
      <c r="D116" s="206"/>
      <c r="E116" s="206"/>
      <c r="F116" s="206"/>
      <c r="G116" s="206"/>
      <c r="H116" s="206"/>
      <c r="I116" s="206"/>
      <c r="J116" s="206"/>
      <c r="K116" s="214"/>
      <c r="L116" s="214"/>
      <c r="M116" s="214"/>
      <c r="N116" s="214"/>
      <c r="O116" s="214"/>
      <c r="P116" s="206"/>
    </row>
    <row r="117" spans="1:16">
      <c r="A117" s="208"/>
      <c r="B117" s="209"/>
      <c r="C117" s="207"/>
      <c r="D117" s="207"/>
      <c r="E117" s="207"/>
      <c r="F117" s="207"/>
      <c r="G117" s="207"/>
      <c r="H117" s="207"/>
      <c r="I117" s="207"/>
      <c r="J117" s="207"/>
      <c r="K117" s="215"/>
      <c r="L117" s="215"/>
      <c r="M117" s="215"/>
      <c r="N117" s="215"/>
      <c r="O117" s="215"/>
      <c r="P117" s="207"/>
    </row>
    <row r="118" spans="1:16" ht="24">
      <c r="A118" s="42" t="s">
        <v>54</v>
      </c>
      <c r="B118" s="42">
        <v>1</v>
      </c>
      <c r="C118" s="42">
        <v>23</v>
      </c>
      <c r="D118" s="42"/>
      <c r="E118" s="42"/>
      <c r="F118" s="42">
        <f>C118+D118+E118</f>
        <v>23</v>
      </c>
      <c r="G118" s="42"/>
      <c r="H118" s="42"/>
      <c r="I118" s="42"/>
      <c r="J118" s="42">
        <f>G118-H118-I118</f>
        <v>0</v>
      </c>
      <c r="K118" s="42">
        <f>F118+J118</f>
        <v>23</v>
      </c>
      <c r="L118" s="42"/>
      <c r="M118" s="42"/>
      <c r="N118" s="42"/>
      <c r="O118" s="42" t="e">
        <f>N118/L118</f>
        <v>#DIV/0!</v>
      </c>
      <c r="P118" s="42"/>
    </row>
    <row r="119" spans="1:16" ht="24">
      <c r="A119" s="42" t="s">
        <v>55</v>
      </c>
      <c r="B119" s="47">
        <v>1</v>
      </c>
      <c r="C119" s="47">
        <v>10</v>
      </c>
      <c r="D119" s="47">
        <v>0</v>
      </c>
      <c r="E119" s="47"/>
      <c r="F119" s="47">
        <f>C119+D119+E119</f>
        <v>10</v>
      </c>
      <c r="G119" s="42"/>
      <c r="H119" s="42"/>
      <c r="I119" s="42"/>
      <c r="J119" s="42">
        <f>G119-H119-I119</f>
        <v>0</v>
      </c>
      <c r="K119" s="42">
        <f>F119+J119</f>
        <v>10</v>
      </c>
      <c r="L119" s="42"/>
      <c r="M119" s="42"/>
      <c r="N119" s="42"/>
      <c r="O119" s="42" t="e">
        <f>N119/L119</f>
        <v>#DIV/0!</v>
      </c>
      <c r="P119" s="42"/>
    </row>
    <row r="120" spans="1:16" ht="24">
      <c r="A120" s="42" t="s">
        <v>56</v>
      </c>
      <c r="B120" s="47">
        <v>6</v>
      </c>
      <c r="C120" s="47">
        <v>16</v>
      </c>
      <c r="D120" s="47">
        <v>0</v>
      </c>
      <c r="E120" s="47"/>
      <c r="F120" s="47">
        <f>C120+D120+E120</f>
        <v>16</v>
      </c>
      <c r="G120" s="42"/>
      <c r="H120" s="42"/>
      <c r="I120" s="42"/>
      <c r="J120" s="42">
        <f>G120-H120-I120</f>
        <v>0</v>
      </c>
      <c r="K120" s="42">
        <f>F120+J120</f>
        <v>16</v>
      </c>
      <c r="L120" s="42"/>
      <c r="M120" s="42"/>
      <c r="N120" s="42"/>
      <c r="O120" s="42" t="e">
        <f>N120/L120</f>
        <v>#DIV/0!</v>
      </c>
      <c r="P120" s="42"/>
    </row>
    <row r="121" spans="1:16" ht="24">
      <c r="A121" s="42" t="s">
        <v>57</v>
      </c>
      <c r="B121" s="47"/>
      <c r="C121" s="47"/>
      <c r="D121" s="47"/>
      <c r="E121" s="47"/>
      <c r="F121" s="47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84" t="s">
        <v>23</v>
      </c>
      <c r="B123" s="85">
        <f>SUM(B118:B122)</f>
        <v>8</v>
      </c>
      <c r="C123" s="85">
        <f>SUM(C118:C122)</f>
        <v>49</v>
      </c>
      <c r="D123" s="85">
        <f>SUM(D118:D122)</f>
        <v>0</v>
      </c>
      <c r="E123" s="85"/>
      <c r="F123" s="86">
        <f>C123+D123+E123</f>
        <v>49</v>
      </c>
      <c r="G123" s="85"/>
      <c r="H123" s="85"/>
      <c r="I123" s="85"/>
      <c r="J123" s="86">
        <f>G123-H123-I123</f>
        <v>0</v>
      </c>
      <c r="K123" s="86">
        <f>F123+J123</f>
        <v>49</v>
      </c>
      <c r="L123" s="85"/>
      <c r="M123" s="85"/>
      <c r="N123" s="85"/>
      <c r="O123" s="86" t="e">
        <f>N123/L123</f>
        <v>#DIV/0!</v>
      </c>
      <c r="P123" s="85"/>
    </row>
    <row r="124" spans="1:16" ht="17.25">
      <c r="A124" s="128"/>
      <c r="B124" s="128"/>
      <c r="C124" s="128"/>
      <c r="D124" s="128"/>
      <c r="E124" s="128"/>
      <c r="F124" s="128"/>
      <c r="G124" s="128"/>
      <c r="H124" s="128"/>
      <c r="I124" s="128"/>
      <c r="J124" s="128"/>
      <c r="K124" s="128"/>
      <c r="L124" s="128"/>
      <c r="M124" s="128"/>
      <c r="N124" s="128"/>
      <c r="O124" s="128"/>
      <c r="P124" s="128"/>
    </row>
  </sheetData>
  <mergeCells count="201">
    <mergeCell ref="P37:P40"/>
    <mergeCell ref="C38:C40"/>
    <mergeCell ref="D38:D40"/>
    <mergeCell ref="E38:E40"/>
    <mergeCell ref="F38:F40"/>
    <mergeCell ref="G38:G40"/>
    <mergeCell ref="H38:H40"/>
    <mergeCell ref="I38:I40"/>
    <mergeCell ref="J38:J40"/>
    <mergeCell ref="A37:A40"/>
    <mergeCell ref="B37:B40"/>
    <mergeCell ref="C37:F37"/>
    <mergeCell ref="G37:J37"/>
    <mergeCell ref="K37:K40"/>
    <mergeCell ref="L37:L40"/>
    <mergeCell ref="M37:M40"/>
    <mergeCell ref="N37:N40"/>
    <mergeCell ref="O37:O40"/>
    <mergeCell ref="P26:P29"/>
    <mergeCell ref="C27:C29"/>
    <mergeCell ref="D27:D29"/>
    <mergeCell ref="E27:E29"/>
    <mergeCell ref="F27:F29"/>
    <mergeCell ref="G27:G29"/>
    <mergeCell ref="H27:H29"/>
    <mergeCell ref="I27:I29"/>
    <mergeCell ref="J27:J29"/>
    <mergeCell ref="A26:A29"/>
    <mergeCell ref="B26:B29"/>
    <mergeCell ref="C26:F26"/>
    <mergeCell ref="G26:J26"/>
    <mergeCell ref="K26:K29"/>
    <mergeCell ref="L26:L29"/>
    <mergeCell ref="M26:M29"/>
    <mergeCell ref="N26:N29"/>
    <mergeCell ref="O26:O2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5:A18"/>
    <mergeCell ref="B15:B18"/>
    <mergeCell ref="C15:F15"/>
    <mergeCell ref="G15:J15"/>
    <mergeCell ref="K15:K18"/>
    <mergeCell ref="H16:H18"/>
    <mergeCell ref="I16:I18"/>
    <mergeCell ref="J16:J18"/>
    <mergeCell ref="M15:M18"/>
    <mergeCell ref="N15:N18"/>
    <mergeCell ref="O15:O18"/>
    <mergeCell ref="P15:P18"/>
    <mergeCell ref="C16:C18"/>
    <mergeCell ref="D16:D18"/>
    <mergeCell ref="E16:E18"/>
    <mergeCell ref="F16:F18"/>
    <mergeCell ref="G16:G18"/>
    <mergeCell ref="A48:A51"/>
    <mergeCell ref="B48:B51"/>
    <mergeCell ref="C48:F48"/>
    <mergeCell ref="G48:J48"/>
    <mergeCell ref="K48:K51"/>
    <mergeCell ref="L48:L51"/>
    <mergeCell ref="I49:I51"/>
    <mergeCell ref="J49:J51"/>
    <mergeCell ref="L15:L18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H49:H51"/>
    <mergeCell ref="N59:N62"/>
    <mergeCell ref="O59:O62"/>
    <mergeCell ref="P59:P62"/>
    <mergeCell ref="C60:C62"/>
    <mergeCell ref="D60:D62"/>
    <mergeCell ref="E60:E62"/>
    <mergeCell ref="F60:F62"/>
    <mergeCell ref="G60:G62"/>
    <mergeCell ref="H60:H62"/>
    <mergeCell ref="C59:F59"/>
    <mergeCell ref="G59:J59"/>
    <mergeCell ref="K59:K62"/>
    <mergeCell ref="L59:L62"/>
    <mergeCell ref="I60:I62"/>
    <mergeCell ref="J60:J62"/>
    <mergeCell ref="A70:A73"/>
    <mergeCell ref="B70:B73"/>
    <mergeCell ref="C70:F70"/>
    <mergeCell ref="G70:J70"/>
    <mergeCell ref="K70:K73"/>
    <mergeCell ref="L70:L73"/>
    <mergeCell ref="I71:I73"/>
    <mergeCell ref="J71:J73"/>
    <mergeCell ref="M59:M62"/>
    <mergeCell ref="A59:A62"/>
    <mergeCell ref="B59:B62"/>
    <mergeCell ref="M70:M73"/>
    <mergeCell ref="N70:N73"/>
    <mergeCell ref="O70:O73"/>
    <mergeCell ref="P70:P73"/>
    <mergeCell ref="C71:C73"/>
    <mergeCell ref="D71:D73"/>
    <mergeCell ref="E71:E73"/>
    <mergeCell ref="F71:F73"/>
    <mergeCell ref="G71:G73"/>
    <mergeCell ref="H71:H73"/>
    <mergeCell ref="A114:A117"/>
    <mergeCell ref="B114:B117"/>
    <mergeCell ref="M81:M84"/>
    <mergeCell ref="N81:N84"/>
    <mergeCell ref="O81:O84"/>
    <mergeCell ref="P81:P84"/>
    <mergeCell ref="C82:C84"/>
    <mergeCell ref="D82:D84"/>
    <mergeCell ref="E82:E84"/>
    <mergeCell ref="F82:F84"/>
    <mergeCell ref="G82:G84"/>
    <mergeCell ref="H82:H84"/>
    <mergeCell ref="A81:A84"/>
    <mergeCell ref="B81:B84"/>
    <mergeCell ref="C81:F81"/>
    <mergeCell ref="G81:J81"/>
    <mergeCell ref="K81:K84"/>
    <mergeCell ref="L81:L84"/>
    <mergeCell ref="I82:I84"/>
    <mergeCell ref="J82:J84"/>
    <mergeCell ref="N92:N95"/>
    <mergeCell ref="O92:O95"/>
    <mergeCell ref="P92:P95"/>
    <mergeCell ref="C93:C95"/>
    <mergeCell ref="A103:A106"/>
    <mergeCell ref="B103:B106"/>
    <mergeCell ref="C103:F103"/>
    <mergeCell ref="G103:J103"/>
    <mergeCell ref="K103:K106"/>
    <mergeCell ref="L103:L106"/>
    <mergeCell ref="I104:I106"/>
    <mergeCell ref="J104:J106"/>
    <mergeCell ref="M92:M95"/>
    <mergeCell ref="A92:A95"/>
    <mergeCell ref="B92:B95"/>
    <mergeCell ref="M103:M106"/>
    <mergeCell ref="D93:D95"/>
    <mergeCell ref="E93:E95"/>
    <mergeCell ref="F93:F95"/>
    <mergeCell ref="G93:G95"/>
    <mergeCell ref="H93:H95"/>
    <mergeCell ref="C92:F92"/>
    <mergeCell ref="G92:J92"/>
    <mergeCell ref="K92:K95"/>
    <mergeCell ref="L92:L95"/>
    <mergeCell ref="I93:I95"/>
    <mergeCell ref="J93:J95"/>
    <mergeCell ref="N103:N106"/>
    <mergeCell ref="O103:O106"/>
    <mergeCell ref="P103:P106"/>
    <mergeCell ref="C104:C106"/>
    <mergeCell ref="D104:D106"/>
    <mergeCell ref="E104:E106"/>
    <mergeCell ref="F104:F106"/>
    <mergeCell ref="G104:G106"/>
    <mergeCell ref="H104:H106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I115:I117"/>
    <mergeCell ref="J115:J117"/>
    <mergeCell ref="C114:F114"/>
    <mergeCell ref="G114:J114"/>
    <mergeCell ref="K114:K117"/>
    <mergeCell ref="L114:L117"/>
    <mergeCell ref="M114:M117"/>
    <mergeCell ref="N114:N117"/>
  </mergeCells>
  <printOptions horizontalCentered="1"/>
  <pageMargins left="0" right="0" top="0" bottom="0" header="0.3" footer="0.3"/>
  <pageSetup scale="95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78"/>
  <sheetViews>
    <sheetView topLeftCell="A43" workbookViewId="0">
      <selection activeCell="U55" sqref="U55"/>
    </sheetView>
  </sheetViews>
  <sheetFormatPr defaultRowHeight="15"/>
  <cols>
    <col min="1" max="1" width="12.85546875" customWidth="1"/>
    <col min="2" max="2" width="10.5703125" bestFit="1" customWidth="1"/>
    <col min="3" max="3" width="11.140625" bestFit="1" customWidth="1"/>
    <col min="4" max="5" width="9.28515625" bestFit="1" customWidth="1"/>
    <col min="6" max="6" width="11.140625" bestFit="1" customWidth="1"/>
    <col min="7" max="7" width="11" bestFit="1" customWidth="1"/>
    <col min="8" max="9" width="9.28515625" bestFit="1" customWidth="1"/>
    <col min="10" max="10" width="11" bestFit="1" customWidth="1"/>
    <col min="11" max="11" width="12.28515625" bestFit="1" customWidth="1"/>
    <col min="12" max="12" width="12.140625" customWidth="1"/>
    <col min="13" max="13" width="7.7109375" customWidth="1"/>
    <col min="14" max="14" width="15.85546875" customWidth="1"/>
    <col min="15" max="15" width="12" customWidth="1"/>
    <col min="16" max="16" width="10.7109375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144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1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>
        <v>29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47</v>
      </c>
      <c r="H8" s="42">
        <v>0</v>
      </c>
      <c r="I8" s="42">
        <v>0</v>
      </c>
      <c r="J8" s="42">
        <f>G8-H8-I8</f>
        <v>47</v>
      </c>
      <c r="K8" s="42">
        <f>F8+J8</f>
        <v>47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19</v>
      </c>
      <c r="C9" s="42">
        <v>0</v>
      </c>
      <c r="D9" s="42">
        <v>0</v>
      </c>
      <c r="E9" s="42">
        <v>0</v>
      </c>
      <c r="F9" s="42">
        <f t="shared" ref="F9:F22" si="0">C9+D9+E9</f>
        <v>0</v>
      </c>
      <c r="G9" s="42">
        <v>40</v>
      </c>
      <c r="H9" s="42">
        <v>0</v>
      </c>
      <c r="I9" s="42">
        <v>0</v>
      </c>
      <c r="J9" s="42">
        <f t="shared" ref="J9:J22" si="1">G9-H9-I9</f>
        <v>40</v>
      </c>
      <c r="K9" s="42">
        <f t="shared" ref="K9:K22" si="2">F9+J9</f>
        <v>40</v>
      </c>
      <c r="L9" s="42">
        <v>0</v>
      </c>
      <c r="M9" s="42" t="s">
        <v>82</v>
      </c>
      <c r="N9" s="44">
        <f t="shared" ref="N9:N21" si="3"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>
        <v>14</v>
      </c>
      <c r="C11" s="42">
        <v>0</v>
      </c>
      <c r="D11" s="42">
        <v>0</v>
      </c>
      <c r="E11" s="42">
        <v>0</v>
      </c>
      <c r="F11" s="42">
        <f t="shared" si="0"/>
        <v>0</v>
      </c>
      <c r="G11" s="42">
        <v>30</v>
      </c>
      <c r="H11" s="42">
        <v>0</v>
      </c>
      <c r="I11" s="42">
        <v>0</v>
      </c>
      <c r="J11" s="42">
        <f t="shared" si="1"/>
        <v>30</v>
      </c>
      <c r="K11" s="42">
        <f t="shared" si="2"/>
        <v>30</v>
      </c>
      <c r="L11" s="42">
        <v>0</v>
      </c>
      <c r="M11" s="42" t="s">
        <v>82</v>
      </c>
      <c r="N11" s="44">
        <f t="shared" si="3"/>
        <v>0</v>
      </c>
      <c r="O11" s="44">
        <v>0</v>
      </c>
      <c r="P11" s="44">
        <v>0</v>
      </c>
    </row>
    <row r="12" spans="1:16" ht="24">
      <c r="A12" s="42" t="s">
        <v>58</v>
      </c>
      <c r="B12" s="42">
        <v>39</v>
      </c>
      <c r="C12" s="42">
        <v>0</v>
      </c>
      <c r="D12" s="42">
        <v>0</v>
      </c>
      <c r="E12" s="42">
        <v>0</v>
      </c>
      <c r="F12" s="42">
        <f t="shared" si="0"/>
        <v>0</v>
      </c>
      <c r="G12" s="42">
        <v>68</v>
      </c>
      <c r="H12" s="42">
        <v>0</v>
      </c>
      <c r="I12" s="42">
        <v>0</v>
      </c>
      <c r="J12" s="42">
        <f t="shared" si="1"/>
        <v>68</v>
      </c>
      <c r="K12" s="42">
        <f t="shared" si="2"/>
        <v>68</v>
      </c>
      <c r="L12" s="42">
        <v>68</v>
      </c>
      <c r="M12" s="42" t="s">
        <v>82</v>
      </c>
      <c r="N12" s="44">
        <f t="shared" si="3"/>
        <v>54400</v>
      </c>
      <c r="O12" s="44">
        <v>800</v>
      </c>
      <c r="P12" s="44">
        <v>7</v>
      </c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3"/>
        <v>0</v>
      </c>
      <c r="O13" s="44"/>
      <c r="P13" s="44"/>
    </row>
    <row r="14" spans="1:16" ht="24">
      <c r="A14" s="42" t="s">
        <v>60</v>
      </c>
      <c r="B14" s="42">
        <v>19</v>
      </c>
      <c r="C14" s="42">
        <v>0</v>
      </c>
      <c r="D14" s="42">
        <v>0</v>
      </c>
      <c r="E14" s="42">
        <v>0</v>
      </c>
      <c r="F14" s="42">
        <f t="shared" si="0"/>
        <v>0</v>
      </c>
      <c r="G14" s="42">
        <v>28</v>
      </c>
      <c r="H14" s="42">
        <v>0</v>
      </c>
      <c r="I14" s="42">
        <v>0</v>
      </c>
      <c r="J14" s="42">
        <f t="shared" si="1"/>
        <v>28</v>
      </c>
      <c r="K14" s="42">
        <f t="shared" si="2"/>
        <v>28</v>
      </c>
      <c r="L14" s="42">
        <v>21</v>
      </c>
      <c r="M14" s="42" t="s">
        <v>82</v>
      </c>
      <c r="N14" s="44">
        <f t="shared" si="3"/>
        <v>16800</v>
      </c>
      <c r="O14" s="44">
        <v>800</v>
      </c>
      <c r="P14" s="44">
        <v>7</v>
      </c>
    </row>
    <row r="15" spans="1:16" ht="24">
      <c r="A15" s="42" t="s">
        <v>61</v>
      </c>
      <c r="B15" s="42">
        <v>21</v>
      </c>
      <c r="C15" s="42">
        <v>0</v>
      </c>
      <c r="D15" s="42">
        <v>0</v>
      </c>
      <c r="E15" s="42">
        <v>0</v>
      </c>
      <c r="F15" s="42">
        <f t="shared" si="0"/>
        <v>0</v>
      </c>
      <c r="G15" s="42">
        <v>38</v>
      </c>
      <c r="H15" s="42">
        <v>0</v>
      </c>
      <c r="I15" s="42">
        <v>0</v>
      </c>
      <c r="J15" s="42">
        <f t="shared" si="1"/>
        <v>38</v>
      </c>
      <c r="K15" s="42">
        <f t="shared" si="2"/>
        <v>38</v>
      </c>
      <c r="L15" s="42">
        <v>20</v>
      </c>
      <c r="M15" s="42" t="s">
        <v>82</v>
      </c>
      <c r="N15" s="44">
        <f t="shared" si="3"/>
        <v>16000</v>
      </c>
      <c r="O15" s="44">
        <v>800</v>
      </c>
      <c r="P15" s="44">
        <v>7</v>
      </c>
    </row>
    <row r="16" spans="1:16" ht="24">
      <c r="A16" s="42" t="s">
        <v>62</v>
      </c>
      <c r="B16" s="42">
        <v>18</v>
      </c>
      <c r="C16" s="42">
        <v>0</v>
      </c>
      <c r="D16" s="42">
        <v>0</v>
      </c>
      <c r="E16" s="42">
        <v>0</v>
      </c>
      <c r="F16" s="42">
        <f t="shared" si="0"/>
        <v>0</v>
      </c>
      <c r="G16" s="42">
        <v>39</v>
      </c>
      <c r="H16" s="42">
        <v>0</v>
      </c>
      <c r="I16" s="42">
        <v>0</v>
      </c>
      <c r="J16" s="42">
        <f t="shared" si="1"/>
        <v>39</v>
      </c>
      <c r="K16" s="42">
        <f t="shared" si="2"/>
        <v>39</v>
      </c>
      <c r="L16" s="42">
        <v>0</v>
      </c>
      <c r="M16" s="42" t="s">
        <v>82</v>
      </c>
      <c r="N16" s="44">
        <f t="shared" si="3"/>
        <v>0</v>
      </c>
      <c r="O16" s="44">
        <v>0</v>
      </c>
      <c r="P16" s="44">
        <v>0</v>
      </c>
    </row>
    <row r="17" spans="1:16" ht="24">
      <c r="A17" s="42" t="s">
        <v>63</v>
      </c>
      <c r="B17" s="42">
        <v>42</v>
      </c>
      <c r="C17" s="42">
        <v>0</v>
      </c>
      <c r="D17" s="42">
        <v>0</v>
      </c>
      <c r="E17" s="42">
        <v>0</v>
      </c>
      <c r="F17" s="42">
        <f t="shared" si="0"/>
        <v>0</v>
      </c>
      <c r="G17" s="42">
        <v>52</v>
      </c>
      <c r="H17" s="42">
        <v>0</v>
      </c>
      <c r="I17" s="42">
        <v>0</v>
      </c>
      <c r="J17" s="42">
        <f t="shared" si="1"/>
        <v>52</v>
      </c>
      <c r="K17" s="42">
        <f t="shared" si="2"/>
        <v>52</v>
      </c>
      <c r="L17" s="42">
        <v>30</v>
      </c>
      <c r="M17" s="42" t="s">
        <v>82</v>
      </c>
      <c r="N17" s="44">
        <f t="shared" si="3"/>
        <v>24000</v>
      </c>
      <c r="O17" s="44">
        <v>800</v>
      </c>
      <c r="P17" s="44">
        <v>7</v>
      </c>
    </row>
    <row r="18" spans="1:16" ht="24">
      <c r="A18" s="42" t="s">
        <v>64</v>
      </c>
      <c r="B18" s="42">
        <v>28</v>
      </c>
      <c r="C18" s="42">
        <v>0</v>
      </c>
      <c r="D18" s="42">
        <v>0</v>
      </c>
      <c r="E18" s="42">
        <v>0</v>
      </c>
      <c r="F18" s="42">
        <f t="shared" si="0"/>
        <v>0</v>
      </c>
      <c r="G18" s="42">
        <v>39</v>
      </c>
      <c r="H18" s="42">
        <v>0</v>
      </c>
      <c r="I18" s="42">
        <v>0</v>
      </c>
      <c r="J18" s="42">
        <f t="shared" si="1"/>
        <v>39</v>
      </c>
      <c r="K18" s="42">
        <f t="shared" si="2"/>
        <v>39</v>
      </c>
      <c r="L18" s="42">
        <v>0</v>
      </c>
      <c r="M18" s="42" t="s">
        <v>82</v>
      </c>
      <c r="N18" s="44">
        <f t="shared" si="3"/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26</v>
      </c>
      <c r="C19" s="42">
        <v>0</v>
      </c>
      <c r="D19" s="42">
        <v>0</v>
      </c>
      <c r="E19" s="42">
        <v>0</v>
      </c>
      <c r="F19" s="42">
        <f t="shared" si="0"/>
        <v>0</v>
      </c>
      <c r="G19" s="42">
        <v>71</v>
      </c>
      <c r="H19" s="42">
        <v>0</v>
      </c>
      <c r="I19" s="42">
        <v>0</v>
      </c>
      <c r="J19" s="42">
        <f t="shared" si="1"/>
        <v>71</v>
      </c>
      <c r="K19" s="42">
        <f t="shared" si="2"/>
        <v>71</v>
      </c>
      <c r="L19" s="42">
        <v>0</v>
      </c>
      <c r="M19" s="42" t="s">
        <v>82</v>
      </c>
      <c r="N19" s="44">
        <f t="shared" si="3"/>
        <v>0</v>
      </c>
      <c r="O19" s="44">
        <v>0</v>
      </c>
      <c r="P19" s="44">
        <v>0</v>
      </c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3"/>
        <v>0</v>
      </c>
      <c r="O20" s="44"/>
      <c r="P20" s="44"/>
    </row>
    <row r="21" spans="1:16" ht="24">
      <c r="A21" s="42" t="s">
        <v>67</v>
      </c>
      <c r="B21" s="83"/>
      <c r="C21" s="83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3"/>
        <v>0</v>
      </c>
      <c r="O21" s="44"/>
      <c r="P21" s="44"/>
    </row>
    <row r="22" spans="1:16" ht="24">
      <c r="A22" s="84" t="s">
        <v>23</v>
      </c>
      <c r="B22" s="85">
        <f>SUM(B8:B21)</f>
        <v>255</v>
      </c>
      <c r="C22" s="85">
        <f>SUM(C8:C21)</f>
        <v>0</v>
      </c>
      <c r="D22" s="85">
        <f>SUM(D8:D21)</f>
        <v>0</v>
      </c>
      <c r="E22" s="85">
        <f>SUM(E8:E21)</f>
        <v>0</v>
      </c>
      <c r="F22" s="86">
        <f t="shared" si="0"/>
        <v>0</v>
      </c>
      <c r="G22" s="85">
        <f>SUM(G8:G21)</f>
        <v>452</v>
      </c>
      <c r="H22" s="85">
        <f>SUM(H8:H21)</f>
        <v>0</v>
      </c>
      <c r="I22" s="85">
        <f>SUM(I8:I21)</f>
        <v>0</v>
      </c>
      <c r="J22" s="86">
        <f t="shared" si="1"/>
        <v>452</v>
      </c>
      <c r="K22" s="86">
        <f t="shared" si="2"/>
        <v>452</v>
      </c>
      <c r="L22" s="85">
        <f>SUM(L8:L21)</f>
        <v>139</v>
      </c>
      <c r="M22" s="42" t="s">
        <v>82</v>
      </c>
      <c r="N22" s="87">
        <f>SUM(N8:N21)</f>
        <v>111200</v>
      </c>
      <c r="O22" s="112">
        <f>N22/L22</f>
        <v>800</v>
      </c>
      <c r="P22" s="87">
        <f>SUM(P8:P21)/4</f>
        <v>7</v>
      </c>
    </row>
    <row r="23" spans="1:16" ht="24">
      <c r="A23" s="95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</row>
    <row r="24" spans="1:16" ht="17.2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</row>
    <row r="25" spans="1:16" ht="24">
      <c r="A25" s="208" t="s">
        <v>3</v>
      </c>
      <c r="B25" s="209" t="s">
        <v>20</v>
      </c>
      <c r="C25" s="210" t="s">
        <v>40</v>
      </c>
      <c r="D25" s="211"/>
      <c r="E25" s="211"/>
      <c r="F25" s="212"/>
      <c r="G25" s="210" t="s">
        <v>41</v>
      </c>
      <c r="H25" s="211"/>
      <c r="I25" s="211"/>
      <c r="J25" s="212"/>
      <c r="K25" s="213" t="s">
        <v>42</v>
      </c>
      <c r="L25" s="213" t="s">
        <v>43</v>
      </c>
      <c r="M25" s="213" t="s">
        <v>44</v>
      </c>
      <c r="N25" s="213" t="s">
        <v>45</v>
      </c>
      <c r="O25" s="213" t="s">
        <v>46</v>
      </c>
      <c r="P25" s="205" t="s">
        <v>21</v>
      </c>
    </row>
    <row r="26" spans="1:16">
      <c r="A26" s="208"/>
      <c r="B26" s="209"/>
      <c r="C26" s="205" t="s">
        <v>47</v>
      </c>
      <c r="D26" s="205" t="s">
        <v>48</v>
      </c>
      <c r="E26" s="205" t="s">
        <v>49</v>
      </c>
      <c r="F26" s="205" t="s">
        <v>50</v>
      </c>
      <c r="G26" s="205" t="s">
        <v>51</v>
      </c>
      <c r="H26" s="205" t="s">
        <v>52</v>
      </c>
      <c r="I26" s="205" t="s">
        <v>49</v>
      </c>
      <c r="J26" s="205" t="s">
        <v>53</v>
      </c>
      <c r="K26" s="214"/>
      <c r="L26" s="214"/>
      <c r="M26" s="214"/>
      <c r="N26" s="214"/>
      <c r="O26" s="214"/>
      <c r="P26" s="206"/>
    </row>
    <row r="27" spans="1:16">
      <c r="A27" s="208"/>
      <c r="B27" s="209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>
      <c r="A28" s="208"/>
      <c r="B28" s="209"/>
      <c r="C28" s="207"/>
      <c r="D28" s="207"/>
      <c r="E28" s="207"/>
      <c r="F28" s="207"/>
      <c r="G28" s="207"/>
      <c r="H28" s="207"/>
      <c r="I28" s="207"/>
      <c r="J28" s="207"/>
      <c r="K28" s="215"/>
      <c r="L28" s="215"/>
      <c r="M28" s="215"/>
      <c r="N28" s="215"/>
      <c r="O28" s="215"/>
      <c r="P28" s="207"/>
    </row>
    <row r="29" spans="1:16" ht="24">
      <c r="A29" s="42" t="s">
        <v>54</v>
      </c>
      <c r="B29" s="42">
        <v>8</v>
      </c>
      <c r="C29" s="42">
        <v>0</v>
      </c>
      <c r="D29" s="42">
        <v>0</v>
      </c>
      <c r="E29" s="42">
        <v>0</v>
      </c>
      <c r="F29" s="42">
        <f>C29+D29+E29</f>
        <v>0</v>
      </c>
      <c r="G29" s="42">
        <v>20</v>
      </c>
      <c r="H29" s="42">
        <v>0</v>
      </c>
      <c r="I29" s="42">
        <v>0</v>
      </c>
      <c r="J29" s="42">
        <f>G29-H29-I29</f>
        <v>20</v>
      </c>
      <c r="K29" s="42">
        <f>F29+J29</f>
        <v>20</v>
      </c>
      <c r="L29" s="42">
        <v>0</v>
      </c>
      <c r="M29" s="42" t="s">
        <v>87</v>
      </c>
      <c r="N29" s="43">
        <f>L29*O29</f>
        <v>0</v>
      </c>
      <c r="O29" s="64">
        <v>0</v>
      </c>
      <c r="P29" s="64">
        <v>0</v>
      </c>
    </row>
    <row r="30" spans="1:16" ht="24">
      <c r="A30" s="42" t="s">
        <v>55</v>
      </c>
      <c r="B30" s="42">
        <v>19</v>
      </c>
      <c r="C30" s="42">
        <v>0</v>
      </c>
      <c r="D30" s="42">
        <v>0</v>
      </c>
      <c r="E30" s="42">
        <v>0</v>
      </c>
      <c r="F30" s="42">
        <f t="shared" ref="F30:F43" si="4">C30+D30+E30</f>
        <v>0</v>
      </c>
      <c r="G30" s="42">
        <v>33</v>
      </c>
      <c r="H30" s="42">
        <v>0</v>
      </c>
      <c r="I30" s="42">
        <v>0</v>
      </c>
      <c r="J30" s="42">
        <f t="shared" ref="J30:J43" si="5">G30-H30-I30</f>
        <v>33</v>
      </c>
      <c r="K30" s="42">
        <f t="shared" ref="K30:K43" si="6">F30+J30</f>
        <v>33</v>
      </c>
      <c r="L30" s="42">
        <v>0</v>
      </c>
      <c r="M30" s="42" t="s">
        <v>87</v>
      </c>
      <c r="N30" s="43">
        <f t="shared" ref="N30:N42" si="7">L30*O30</f>
        <v>0</v>
      </c>
      <c r="O30" s="64">
        <v>0</v>
      </c>
      <c r="P30" s="64">
        <v>0</v>
      </c>
    </row>
    <row r="31" spans="1:16" ht="24">
      <c r="A31" s="42" t="s">
        <v>56</v>
      </c>
      <c r="B31" s="42">
        <v>9</v>
      </c>
      <c r="C31" s="42">
        <v>0</v>
      </c>
      <c r="D31" s="42">
        <v>0</v>
      </c>
      <c r="E31" s="42">
        <v>0</v>
      </c>
      <c r="F31" s="42">
        <f t="shared" si="4"/>
        <v>0</v>
      </c>
      <c r="G31" s="42">
        <v>33</v>
      </c>
      <c r="H31" s="42">
        <v>0</v>
      </c>
      <c r="I31" s="42">
        <v>0</v>
      </c>
      <c r="J31" s="42">
        <f t="shared" si="5"/>
        <v>33</v>
      </c>
      <c r="K31" s="42">
        <f t="shared" si="6"/>
        <v>33</v>
      </c>
      <c r="L31" s="42">
        <v>0</v>
      </c>
      <c r="M31" s="42" t="s">
        <v>87</v>
      </c>
      <c r="N31" s="43">
        <f t="shared" si="7"/>
        <v>0</v>
      </c>
      <c r="O31" s="64">
        <v>0</v>
      </c>
      <c r="P31" s="64">
        <v>0</v>
      </c>
    </row>
    <row r="32" spans="1:16" ht="24">
      <c r="A32" s="42" t="s">
        <v>57</v>
      </c>
      <c r="B32" s="42">
        <v>17</v>
      </c>
      <c r="C32" s="42">
        <v>0</v>
      </c>
      <c r="D32" s="42">
        <v>0</v>
      </c>
      <c r="E32" s="42">
        <v>0</v>
      </c>
      <c r="F32" s="42">
        <f t="shared" si="4"/>
        <v>0</v>
      </c>
      <c r="G32" s="42">
        <v>35</v>
      </c>
      <c r="H32" s="42">
        <v>0</v>
      </c>
      <c r="I32" s="42">
        <v>0</v>
      </c>
      <c r="J32" s="42">
        <f t="shared" si="5"/>
        <v>35</v>
      </c>
      <c r="K32" s="42">
        <f t="shared" si="6"/>
        <v>35</v>
      </c>
      <c r="L32" s="42">
        <v>0</v>
      </c>
      <c r="M32" s="42" t="s">
        <v>87</v>
      </c>
      <c r="N32" s="43">
        <f t="shared" si="7"/>
        <v>0</v>
      </c>
      <c r="O32" s="64">
        <v>0</v>
      </c>
      <c r="P32" s="64">
        <v>0</v>
      </c>
    </row>
    <row r="33" spans="1:16" ht="24">
      <c r="A33" s="42" t="s">
        <v>58</v>
      </c>
      <c r="B33" s="42">
        <v>28</v>
      </c>
      <c r="C33" s="42">
        <v>0</v>
      </c>
      <c r="D33" s="42">
        <v>0</v>
      </c>
      <c r="E33" s="42">
        <v>0</v>
      </c>
      <c r="F33" s="42">
        <f t="shared" si="4"/>
        <v>0</v>
      </c>
      <c r="G33" s="42">
        <v>50</v>
      </c>
      <c r="H33" s="42">
        <v>0</v>
      </c>
      <c r="I33" s="42">
        <v>0</v>
      </c>
      <c r="J33" s="42">
        <f t="shared" si="5"/>
        <v>50</v>
      </c>
      <c r="K33" s="42">
        <f t="shared" si="6"/>
        <v>50</v>
      </c>
      <c r="L33" s="42">
        <v>0</v>
      </c>
      <c r="M33" s="42" t="s">
        <v>87</v>
      </c>
      <c r="N33" s="43">
        <f t="shared" si="7"/>
        <v>0</v>
      </c>
      <c r="O33" s="64">
        <v>0</v>
      </c>
      <c r="P33" s="64">
        <v>0</v>
      </c>
    </row>
    <row r="34" spans="1:16" ht="24">
      <c r="A34" s="42" t="s">
        <v>59</v>
      </c>
      <c r="B34" s="42">
        <v>13</v>
      </c>
      <c r="C34" s="42">
        <v>0</v>
      </c>
      <c r="D34" s="42">
        <v>0</v>
      </c>
      <c r="E34" s="42">
        <v>0</v>
      </c>
      <c r="F34" s="42">
        <f t="shared" si="4"/>
        <v>0</v>
      </c>
      <c r="G34" s="42">
        <v>28</v>
      </c>
      <c r="H34" s="42">
        <v>0</v>
      </c>
      <c r="I34" s="42">
        <v>0</v>
      </c>
      <c r="J34" s="42">
        <f t="shared" si="5"/>
        <v>28</v>
      </c>
      <c r="K34" s="42">
        <f t="shared" si="6"/>
        <v>28</v>
      </c>
      <c r="L34" s="42">
        <v>0</v>
      </c>
      <c r="M34" s="42" t="s">
        <v>87</v>
      </c>
      <c r="N34" s="43">
        <f t="shared" si="7"/>
        <v>0</v>
      </c>
      <c r="O34" s="64">
        <v>0</v>
      </c>
      <c r="P34" s="64">
        <v>0</v>
      </c>
    </row>
    <row r="35" spans="1:16" ht="24">
      <c r="A35" s="42" t="s">
        <v>60</v>
      </c>
      <c r="B35" s="42">
        <v>18</v>
      </c>
      <c r="C35" s="42">
        <v>0</v>
      </c>
      <c r="D35" s="42">
        <v>0</v>
      </c>
      <c r="E35" s="42">
        <v>0</v>
      </c>
      <c r="F35" s="42">
        <f t="shared" si="4"/>
        <v>0</v>
      </c>
      <c r="G35" s="42">
        <v>47</v>
      </c>
      <c r="H35" s="42">
        <v>0</v>
      </c>
      <c r="I35" s="42">
        <v>0</v>
      </c>
      <c r="J35" s="42">
        <f t="shared" si="5"/>
        <v>47</v>
      </c>
      <c r="K35" s="42">
        <f t="shared" si="6"/>
        <v>47</v>
      </c>
      <c r="L35" s="42">
        <v>0</v>
      </c>
      <c r="M35" s="42" t="s">
        <v>87</v>
      </c>
      <c r="N35" s="43">
        <f t="shared" si="7"/>
        <v>0</v>
      </c>
      <c r="O35" s="64">
        <v>0</v>
      </c>
      <c r="P35" s="64">
        <v>0</v>
      </c>
    </row>
    <row r="36" spans="1:16" ht="24">
      <c r="A36" s="42" t="s">
        <v>61</v>
      </c>
      <c r="B36" s="42">
        <v>15</v>
      </c>
      <c r="C36" s="42">
        <v>0</v>
      </c>
      <c r="D36" s="42">
        <v>0</v>
      </c>
      <c r="E36" s="42">
        <v>0</v>
      </c>
      <c r="F36" s="42">
        <f t="shared" si="4"/>
        <v>0</v>
      </c>
      <c r="G36" s="42">
        <v>30</v>
      </c>
      <c r="H36" s="42">
        <v>0</v>
      </c>
      <c r="I36" s="42">
        <v>0</v>
      </c>
      <c r="J36" s="42">
        <f t="shared" si="5"/>
        <v>30</v>
      </c>
      <c r="K36" s="42">
        <f t="shared" si="6"/>
        <v>30</v>
      </c>
      <c r="L36" s="42">
        <v>0</v>
      </c>
      <c r="M36" s="42" t="s">
        <v>87</v>
      </c>
      <c r="N36" s="43">
        <f t="shared" si="7"/>
        <v>0</v>
      </c>
      <c r="O36" s="64">
        <v>0</v>
      </c>
      <c r="P36" s="64">
        <v>0</v>
      </c>
    </row>
    <row r="37" spans="1:16" ht="24">
      <c r="A37" s="42" t="s">
        <v>62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3">
        <f t="shared" si="7"/>
        <v>0</v>
      </c>
      <c r="O37" s="64"/>
      <c r="P37" s="64">
        <v>0</v>
      </c>
    </row>
    <row r="38" spans="1:16" ht="24">
      <c r="A38" s="42" t="s">
        <v>63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>
        <f t="shared" si="7"/>
        <v>0</v>
      </c>
      <c r="O38" s="64"/>
      <c r="P38" s="64"/>
    </row>
    <row r="39" spans="1:16" ht="24">
      <c r="A39" s="42" t="s">
        <v>64</v>
      </c>
      <c r="B39" s="42">
        <v>11</v>
      </c>
      <c r="C39" s="42">
        <v>0</v>
      </c>
      <c r="D39" s="42">
        <v>0</v>
      </c>
      <c r="E39" s="42">
        <v>0</v>
      </c>
      <c r="F39" s="42">
        <f t="shared" si="4"/>
        <v>0</v>
      </c>
      <c r="G39" s="42">
        <v>20</v>
      </c>
      <c r="H39" s="42">
        <v>0</v>
      </c>
      <c r="I39" s="42">
        <v>0</v>
      </c>
      <c r="J39" s="42">
        <f t="shared" si="5"/>
        <v>20</v>
      </c>
      <c r="K39" s="42">
        <f t="shared" si="6"/>
        <v>20</v>
      </c>
      <c r="L39" s="42">
        <v>0</v>
      </c>
      <c r="M39" s="42" t="s">
        <v>87</v>
      </c>
      <c r="N39" s="43">
        <f t="shared" si="7"/>
        <v>0</v>
      </c>
      <c r="O39" s="64">
        <v>0</v>
      </c>
      <c r="P39" s="64">
        <v>0</v>
      </c>
    </row>
    <row r="40" spans="1:16" ht="24">
      <c r="A40" s="42" t="s">
        <v>65</v>
      </c>
      <c r="B40" s="42">
        <v>56</v>
      </c>
      <c r="C40" s="42">
        <v>0</v>
      </c>
      <c r="D40" s="42">
        <v>0</v>
      </c>
      <c r="E40" s="42">
        <v>0</v>
      </c>
      <c r="F40" s="42">
        <f t="shared" si="4"/>
        <v>0</v>
      </c>
      <c r="G40" s="42">
        <v>110</v>
      </c>
      <c r="H40" s="42">
        <v>0</v>
      </c>
      <c r="I40" s="42">
        <v>0</v>
      </c>
      <c r="J40" s="42">
        <f t="shared" si="5"/>
        <v>110</v>
      </c>
      <c r="K40" s="42">
        <f t="shared" si="6"/>
        <v>110</v>
      </c>
      <c r="L40" s="42">
        <v>0</v>
      </c>
      <c r="M40" s="42" t="s">
        <v>87</v>
      </c>
      <c r="N40" s="43">
        <f t="shared" si="7"/>
        <v>0</v>
      </c>
      <c r="O40" s="64">
        <v>0</v>
      </c>
      <c r="P40" s="64">
        <v>0</v>
      </c>
    </row>
    <row r="41" spans="1:16" ht="24">
      <c r="A41" s="42" t="s">
        <v>66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3">
        <f t="shared" si="7"/>
        <v>0</v>
      </c>
      <c r="O41" s="64"/>
      <c r="P41" s="64"/>
    </row>
    <row r="42" spans="1:16" ht="24">
      <c r="A42" s="42" t="s">
        <v>67</v>
      </c>
      <c r="B42" s="83"/>
      <c r="C42" s="83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3">
        <f t="shared" si="7"/>
        <v>0</v>
      </c>
      <c r="O42" s="64"/>
      <c r="P42" s="64"/>
    </row>
    <row r="43" spans="1:16" ht="24">
      <c r="A43" s="84" t="s">
        <v>23</v>
      </c>
      <c r="B43" s="85">
        <f>SUM(B29:B42)</f>
        <v>194</v>
      </c>
      <c r="C43" s="85">
        <f>SUM(C29:C42)</f>
        <v>0</v>
      </c>
      <c r="D43" s="85">
        <f>SUM(D29:D42)</f>
        <v>0</v>
      </c>
      <c r="E43" s="85">
        <f>SUM(E29:E42)</f>
        <v>0</v>
      </c>
      <c r="F43" s="86">
        <f t="shared" si="4"/>
        <v>0</v>
      </c>
      <c r="G43" s="85">
        <f>SUM(G29:G42)</f>
        <v>406</v>
      </c>
      <c r="H43" s="85">
        <f>SUM(H29:H42)</f>
        <v>0</v>
      </c>
      <c r="I43" s="85">
        <f>SUM(I29:I42)</f>
        <v>0</v>
      </c>
      <c r="J43" s="86">
        <f t="shared" si="5"/>
        <v>406</v>
      </c>
      <c r="K43" s="86">
        <f t="shared" si="6"/>
        <v>406</v>
      </c>
      <c r="L43" s="85">
        <f>SUM(L29:L42)</f>
        <v>0</v>
      </c>
      <c r="M43" s="86" t="s">
        <v>87</v>
      </c>
      <c r="N43" s="92">
        <f>SUM(N29:N42)</f>
        <v>0</v>
      </c>
      <c r="O43" s="94" t="e">
        <f t="shared" ref="O43" si="8">N43/L43</f>
        <v>#DIV/0!</v>
      </c>
      <c r="P43" s="90">
        <f>SUM(P29:P42)/2</f>
        <v>0</v>
      </c>
    </row>
    <row r="44" spans="1:16" ht="17.2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</row>
    <row r="45" spans="1:16" ht="24">
      <c r="A45" s="208" t="s">
        <v>85</v>
      </c>
      <c r="B45" s="209" t="s">
        <v>20</v>
      </c>
      <c r="C45" s="210" t="s">
        <v>40</v>
      </c>
      <c r="D45" s="211"/>
      <c r="E45" s="211"/>
      <c r="F45" s="212"/>
      <c r="G45" s="210" t="s">
        <v>41</v>
      </c>
      <c r="H45" s="211"/>
      <c r="I45" s="211"/>
      <c r="J45" s="212"/>
      <c r="K45" s="213" t="s">
        <v>42</v>
      </c>
      <c r="L45" s="213" t="s">
        <v>43</v>
      </c>
      <c r="M45" s="213" t="s">
        <v>44</v>
      </c>
      <c r="N45" s="213" t="s">
        <v>45</v>
      </c>
      <c r="O45" s="213" t="s">
        <v>46</v>
      </c>
      <c r="P45" s="205" t="s">
        <v>21</v>
      </c>
    </row>
    <row r="46" spans="1:16">
      <c r="A46" s="208"/>
      <c r="B46" s="209"/>
      <c r="C46" s="205" t="s">
        <v>47</v>
      </c>
      <c r="D46" s="205" t="s">
        <v>48</v>
      </c>
      <c r="E46" s="205" t="s">
        <v>49</v>
      </c>
      <c r="F46" s="205" t="s">
        <v>50</v>
      </c>
      <c r="G46" s="205" t="s">
        <v>51</v>
      </c>
      <c r="H46" s="205" t="s">
        <v>52</v>
      </c>
      <c r="I46" s="205" t="s">
        <v>49</v>
      </c>
      <c r="J46" s="205" t="s">
        <v>53</v>
      </c>
      <c r="K46" s="214"/>
      <c r="L46" s="214"/>
      <c r="M46" s="214"/>
      <c r="N46" s="214"/>
      <c r="O46" s="214"/>
      <c r="P46" s="206"/>
    </row>
    <row r="47" spans="1:16">
      <c r="A47" s="208"/>
      <c r="B47" s="209"/>
      <c r="C47" s="206"/>
      <c r="D47" s="206"/>
      <c r="E47" s="206"/>
      <c r="F47" s="206"/>
      <c r="G47" s="206"/>
      <c r="H47" s="206"/>
      <c r="I47" s="206"/>
      <c r="J47" s="206"/>
      <c r="K47" s="214"/>
      <c r="L47" s="214"/>
      <c r="M47" s="214"/>
      <c r="N47" s="214"/>
      <c r="O47" s="214"/>
      <c r="P47" s="206"/>
    </row>
    <row r="48" spans="1:16">
      <c r="A48" s="208"/>
      <c r="B48" s="209"/>
      <c r="C48" s="207"/>
      <c r="D48" s="207"/>
      <c r="E48" s="207"/>
      <c r="F48" s="207"/>
      <c r="G48" s="207"/>
      <c r="H48" s="207"/>
      <c r="I48" s="207"/>
      <c r="J48" s="207"/>
      <c r="K48" s="215"/>
      <c r="L48" s="215"/>
      <c r="M48" s="215"/>
      <c r="N48" s="215"/>
      <c r="O48" s="215"/>
      <c r="P48" s="207"/>
    </row>
    <row r="49" spans="1:16" ht="24">
      <c r="A49" s="42" t="s">
        <v>54</v>
      </c>
      <c r="B49" s="42">
        <v>17</v>
      </c>
      <c r="C49" s="42">
        <v>415</v>
      </c>
      <c r="D49" s="42">
        <v>0</v>
      </c>
      <c r="E49" s="42">
        <v>0</v>
      </c>
      <c r="F49" s="42">
        <f>C49+D49+E49</f>
        <v>415</v>
      </c>
      <c r="G49" s="42">
        <v>65</v>
      </c>
      <c r="H49" s="42">
        <v>0</v>
      </c>
      <c r="I49" s="42">
        <v>0</v>
      </c>
      <c r="J49" s="42">
        <f>G49-H49-I49</f>
        <v>65</v>
      </c>
      <c r="K49" s="42">
        <f>F49+J49</f>
        <v>480</v>
      </c>
      <c r="L49" s="42">
        <v>0</v>
      </c>
      <c r="M49" s="42" t="s">
        <v>82</v>
      </c>
      <c r="N49" s="45">
        <f>L49*O49</f>
        <v>0</v>
      </c>
      <c r="O49" s="45">
        <v>0</v>
      </c>
      <c r="P49" s="42">
        <v>0</v>
      </c>
    </row>
    <row r="50" spans="1:16" ht="24">
      <c r="A50" s="42" t="s">
        <v>55</v>
      </c>
      <c r="B50" s="42">
        <v>41</v>
      </c>
      <c r="C50" s="42">
        <v>615</v>
      </c>
      <c r="D50" s="42">
        <v>0</v>
      </c>
      <c r="E50" s="42">
        <v>0</v>
      </c>
      <c r="F50" s="42">
        <f t="shared" ref="F50:F63" si="9">C50+D50+E50</f>
        <v>615</v>
      </c>
      <c r="G50" s="42">
        <v>74</v>
      </c>
      <c r="H50" s="42">
        <v>0</v>
      </c>
      <c r="I50" s="42">
        <v>0</v>
      </c>
      <c r="J50" s="42">
        <f t="shared" ref="J50:J63" si="10">G50-H50-I50</f>
        <v>74</v>
      </c>
      <c r="K50" s="42">
        <f t="shared" ref="K50:K63" si="11">F50+J50</f>
        <v>689</v>
      </c>
      <c r="L50" s="42">
        <v>0</v>
      </c>
      <c r="M50" s="42" t="s">
        <v>82</v>
      </c>
      <c r="N50" s="45">
        <f t="shared" ref="N50:N62" si="12">L50*O50</f>
        <v>0</v>
      </c>
      <c r="O50" s="45">
        <v>0</v>
      </c>
      <c r="P50" s="42">
        <v>0</v>
      </c>
    </row>
    <row r="51" spans="1:16" ht="24">
      <c r="A51" s="42" t="s">
        <v>56</v>
      </c>
      <c r="B51" s="42">
        <v>14</v>
      </c>
      <c r="C51" s="42">
        <v>275</v>
      </c>
      <c r="D51" s="42">
        <v>0</v>
      </c>
      <c r="E51" s="42">
        <v>0</v>
      </c>
      <c r="F51" s="42">
        <f t="shared" si="9"/>
        <v>275</v>
      </c>
      <c r="G51" s="42">
        <v>135</v>
      </c>
      <c r="H51" s="42">
        <v>0</v>
      </c>
      <c r="I51" s="42">
        <v>0</v>
      </c>
      <c r="J51" s="42">
        <f t="shared" si="10"/>
        <v>135</v>
      </c>
      <c r="K51" s="42">
        <f t="shared" si="11"/>
        <v>410</v>
      </c>
      <c r="L51" s="42">
        <v>0</v>
      </c>
      <c r="M51" s="42" t="s">
        <v>82</v>
      </c>
      <c r="N51" s="45">
        <f t="shared" si="12"/>
        <v>0</v>
      </c>
      <c r="O51" s="45">
        <v>0</v>
      </c>
      <c r="P51" s="42">
        <v>0</v>
      </c>
    </row>
    <row r="52" spans="1:16" ht="24">
      <c r="A52" s="42" t="s">
        <v>57</v>
      </c>
      <c r="B52" s="42">
        <v>8</v>
      </c>
      <c r="C52" s="42">
        <v>110</v>
      </c>
      <c r="D52" s="42">
        <v>0</v>
      </c>
      <c r="E52" s="42">
        <v>0</v>
      </c>
      <c r="F52" s="42">
        <f t="shared" si="9"/>
        <v>110</v>
      </c>
      <c r="G52" s="42">
        <v>80</v>
      </c>
      <c r="H52" s="42">
        <v>0</v>
      </c>
      <c r="I52" s="42">
        <v>0</v>
      </c>
      <c r="J52" s="42">
        <f t="shared" si="10"/>
        <v>80</v>
      </c>
      <c r="K52" s="42">
        <f t="shared" si="11"/>
        <v>190</v>
      </c>
      <c r="L52" s="42">
        <v>0</v>
      </c>
      <c r="M52" s="42" t="s">
        <v>82</v>
      </c>
      <c r="N52" s="45">
        <f t="shared" si="12"/>
        <v>0</v>
      </c>
      <c r="O52" s="45">
        <v>0</v>
      </c>
      <c r="P52" s="42">
        <v>0</v>
      </c>
    </row>
    <row r="53" spans="1:16" ht="24">
      <c r="A53" s="42" t="s">
        <v>58</v>
      </c>
      <c r="B53" s="42">
        <v>124</v>
      </c>
      <c r="C53" s="42">
        <v>482</v>
      </c>
      <c r="D53" s="42">
        <v>0</v>
      </c>
      <c r="E53" s="42">
        <v>0</v>
      </c>
      <c r="F53" s="42">
        <f t="shared" si="9"/>
        <v>482</v>
      </c>
      <c r="G53" s="42">
        <v>850</v>
      </c>
      <c r="H53" s="42">
        <v>0</v>
      </c>
      <c r="I53" s="42">
        <v>0</v>
      </c>
      <c r="J53" s="42">
        <f t="shared" si="10"/>
        <v>850</v>
      </c>
      <c r="K53" s="45">
        <f t="shared" si="11"/>
        <v>1332</v>
      </c>
      <c r="L53" s="42">
        <v>0</v>
      </c>
      <c r="M53" s="42" t="s">
        <v>82</v>
      </c>
      <c r="N53" s="45">
        <f t="shared" si="12"/>
        <v>0</v>
      </c>
      <c r="O53" s="45">
        <v>0</v>
      </c>
      <c r="P53" s="42">
        <v>0</v>
      </c>
    </row>
    <row r="54" spans="1:16" ht="24">
      <c r="A54" s="42" t="s">
        <v>59</v>
      </c>
      <c r="B54" s="42">
        <v>190</v>
      </c>
      <c r="C54" s="42">
        <v>965</v>
      </c>
      <c r="D54" s="42">
        <v>0</v>
      </c>
      <c r="E54" s="42">
        <v>0</v>
      </c>
      <c r="F54" s="42">
        <f t="shared" si="9"/>
        <v>965</v>
      </c>
      <c r="G54" s="42">
        <v>873</v>
      </c>
      <c r="H54" s="42">
        <v>0</v>
      </c>
      <c r="I54" s="42">
        <v>0</v>
      </c>
      <c r="J54" s="42">
        <f t="shared" si="10"/>
        <v>873</v>
      </c>
      <c r="K54" s="45">
        <f t="shared" si="11"/>
        <v>1838</v>
      </c>
      <c r="L54" s="42">
        <v>0</v>
      </c>
      <c r="M54" s="42" t="s">
        <v>82</v>
      </c>
      <c r="N54" s="45">
        <f t="shared" si="12"/>
        <v>0</v>
      </c>
      <c r="O54" s="45">
        <v>0</v>
      </c>
      <c r="P54" s="42">
        <v>0</v>
      </c>
    </row>
    <row r="55" spans="1:16" ht="24">
      <c r="A55" s="42" t="s">
        <v>60</v>
      </c>
      <c r="B55" s="42">
        <v>318</v>
      </c>
      <c r="C55" s="45">
        <v>1302</v>
      </c>
      <c r="D55" s="42">
        <v>0</v>
      </c>
      <c r="E55" s="42">
        <v>0</v>
      </c>
      <c r="F55" s="45">
        <f t="shared" si="9"/>
        <v>1302</v>
      </c>
      <c r="G55" s="45">
        <v>4498</v>
      </c>
      <c r="H55" s="42">
        <v>0</v>
      </c>
      <c r="I55" s="42">
        <v>0</v>
      </c>
      <c r="J55" s="45">
        <f t="shared" si="10"/>
        <v>4498</v>
      </c>
      <c r="K55" s="45">
        <f t="shared" si="11"/>
        <v>5800</v>
      </c>
      <c r="L55" s="45">
        <v>0</v>
      </c>
      <c r="M55" s="42" t="s">
        <v>82</v>
      </c>
      <c r="N55" s="45">
        <f t="shared" si="12"/>
        <v>0</v>
      </c>
      <c r="O55" s="45">
        <v>0</v>
      </c>
      <c r="P55" s="137">
        <v>0</v>
      </c>
    </row>
    <row r="56" spans="1:16" ht="24">
      <c r="A56" s="42" t="s">
        <v>61</v>
      </c>
      <c r="B56" s="42">
        <v>202</v>
      </c>
      <c r="C56" s="45">
        <v>1578</v>
      </c>
      <c r="D56" s="42">
        <v>0</v>
      </c>
      <c r="E56" s="42">
        <v>0</v>
      </c>
      <c r="F56" s="45">
        <f t="shared" si="9"/>
        <v>1578</v>
      </c>
      <c r="G56" s="45">
        <v>1100</v>
      </c>
      <c r="H56" s="42">
        <v>0</v>
      </c>
      <c r="I56" s="42">
        <v>0</v>
      </c>
      <c r="J56" s="45">
        <f t="shared" si="10"/>
        <v>1100</v>
      </c>
      <c r="K56" s="45">
        <f t="shared" si="11"/>
        <v>2678</v>
      </c>
      <c r="L56" s="45">
        <v>0</v>
      </c>
      <c r="M56" s="42" t="s">
        <v>82</v>
      </c>
      <c r="N56" s="45">
        <f t="shared" si="12"/>
        <v>0</v>
      </c>
      <c r="O56" s="45">
        <v>0</v>
      </c>
      <c r="P56" s="137">
        <v>0</v>
      </c>
    </row>
    <row r="57" spans="1:16" ht="24">
      <c r="A57" s="42" t="s">
        <v>62</v>
      </c>
      <c r="B57" s="42"/>
      <c r="C57" s="42"/>
      <c r="D57" s="42">
        <v>0</v>
      </c>
      <c r="E57" s="42"/>
      <c r="F57" s="42"/>
      <c r="G57" s="42"/>
      <c r="H57" s="42"/>
      <c r="I57" s="42"/>
      <c r="J57" s="42"/>
      <c r="K57" s="42"/>
      <c r="L57" s="43"/>
      <c r="M57" s="42"/>
      <c r="N57" s="45">
        <f t="shared" si="12"/>
        <v>0</v>
      </c>
      <c r="O57" s="45">
        <v>0</v>
      </c>
      <c r="P57" s="42"/>
    </row>
    <row r="58" spans="1:16" ht="24">
      <c r="A58" s="42" t="s">
        <v>63</v>
      </c>
      <c r="B58" s="42">
        <v>8</v>
      </c>
      <c r="C58" s="42">
        <v>120</v>
      </c>
      <c r="D58" s="42">
        <v>0</v>
      </c>
      <c r="E58" s="42">
        <v>0</v>
      </c>
      <c r="F58" s="42">
        <f t="shared" si="9"/>
        <v>120</v>
      </c>
      <c r="G58" s="42">
        <v>57</v>
      </c>
      <c r="H58" s="42">
        <v>0</v>
      </c>
      <c r="I58" s="42">
        <v>0</v>
      </c>
      <c r="J58" s="42">
        <f t="shared" si="10"/>
        <v>57</v>
      </c>
      <c r="K58" s="42">
        <f t="shared" si="11"/>
        <v>177</v>
      </c>
      <c r="L58" s="45">
        <v>0</v>
      </c>
      <c r="M58" s="42" t="s">
        <v>82</v>
      </c>
      <c r="N58" s="45">
        <f t="shared" si="12"/>
        <v>0</v>
      </c>
      <c r="O58" s="45">
        <v>0</v>
      </c>
      <c r="P58" s="42">
        <v>0</v>
      </c>
    </row>
    <row r="59" spans="1:16" ht="24">
      <c r="A59" s="42" t="s">
        <v>64</v>
      </c>
      <c r="B59" s="42">
        <v>21</v>
      </c>
      <c r="C59" s="42">
        <v>100</v>
      </c>
      <c r="D59" s="42">
        <v>0</v>
      </c>
      <c r="E59" s="42">
        <v>0</v>
      </c>
      <c r="F59" s="42">
        <f t="shared" si="9"/>
        <v>100</v>
      </c>
      <c r="G59" s="42">
        <v>78</v>
      </c>
      <c r="H59" s="42">
        <v>0</v>
      </c>
      <c r="I59" s="42">
        <v>0</v>
      </c>
      <c r="J59" s="42">
        <f t="shared" si="10"/>
        <v>78</v>
      </c>
      <c r="K59" s="42">
        <f t="shared" si="11"/>
        <v>178</v>
      </c>
      <c r="L59" s="45">
        <v>0</v>
      </c>
      <c r="M59" s="42" t="s">
        <v>82</v>
      </c>
      <c r="N59" s="45">
        <f t="shared" si="12"/>
        <v>0</v>
      </c>
      <c r="O59" s="45">
        <v>0</v>
      </c>
      <c r="P59" s="42">
        <v>0</v>
      </c>
    </row>
    <row r="60" spans="1:16" ht="24">
      <c r="A60" s="42" t="s">
        <v>65</v>
      </c>
      <c r="B60" s="42">
        <v>197</v>
      </c>
      <c r="C60" s="45">
        <v>1489</v>
      </c>
      <c r="D60" s="42">
        <v>17</v>
      </c>
      <c r="E60" s="42">
        <v>0</v>
      </c>
      <c r="F60" s="45">
        <f t="shared" si="9"/>
        <v>1506</v>
      </c>
      <c r="G60" s="45">
        <v>1184</v>
      </c>
      <c r="H60" s="42">
        <v>0</v>
      </c>
      <c r="I60" s="42">
        <v>0</v>
      </c>
      <c r="J60" s="45">
        <f t="shared" si="10"/>
        <v>1184</v>
      </c>
      <c r="K60" s="45">
        <f t="shared" si="11"/>
        <v>2690</v>
      </c>
      <c r="L60" s="45">
        <v>0</v>
      </c>
      <c r="M60" s="42" t="s">
        <v>82</v>
      </c>
      <c r="N60" s="45">
        <f>L60*O60</f>
        <v>0</v>
      </c>
      <c r="O60" s="45">
        <v>0</v>
      </c>
      <c r="P60" s="42">
        <v>0</v>
      </c>
    </row>
    <row r="61" spans="1:16" ht="24">
      <c r="A61" s="42" t="s">
        <v>66</v>
      </c>
      <c r="B61" s="42">
        <v>3</v>
      </c>
      <c r="C61" s="42">
        <v>87</v>
      </c>
      <c r="D61" s="42">
        <v>0</v>
      </c>
      <c r="E61" s="42">
        <v>0</v>
      </c>
      <c r="F61" s="42">
        <f t="shared" si="9"/>
        <v>87</v>
      </c>
      <c r="G61" s="42">
        <v>0</v>
      </c>
      <c r="H61" s="42">
        <v>0</v>
      </c>
      <c r="I61" s="42">
        <v>0</v>
      </c>
      <c r="J61" s="42">
        <f t="shared" si="10"/>
        <v>0</v>
      </c>
      <c r="K61" s="42">
        <f t="shared" si="11"/>
        <v>87</v>
      </c>
      <c r="L61" s="43">
        <v>0</v>
      </c>
      <c r="M61" s="42" t="s">
        <v>82</v>
      </c>
      <c r="N61" s="45">
        <f t="shared" si="12"/>
        <v>0</v>
      </c>
      <c r="O61" s="45">
        <v>0</v>
      </c>
      <c r="P61" s="42">
        <v>0</v>
      </c>
    </row>
    <row r="62" spans="1:16" ht="24">
      <c r="A62" s="42" t="s">
        <v>67</v>
      </c>
      <c r="B62" s="83">
        <v>3</v>
      </c>
      <c r="C62" s="83">
        <v>48</v>
      </c>
      <c r="D62" s="42">
        <v>0</v>
      </c>
      <c r="E62" s="42">
        <v>0</v>
      </c>
      <c r="F62" s="42">
        <f t="shared" si="9"/>
        <v>48</v>
      </c>
      <c r="G62" s="42">
        <v>1</v>
      </c>
      <c r="H62" s="42">
        <v>0</v>
      </c>
      <c r="I62" s="42">
        <v>0</v>
      </c>
      <c r="J62" s="42">
        <f t="shared" si="10"/>
        <v>1</v>
      </c>
      <c r="K62" s="42">
        <f t="shared" si="11"/>
        <v>49</v>
      </c>
      <c r="L62" s="43">
        <v>0</v>
      </c>
      <c r="M62" s="42" t="s">
        <v>82</v>
      </c>
      <c r="N62" s="45">
        <f t="shared" si="12"/>
        <v>0</v>
      </c>
      <c r="O62" s="45">
        <v>0</v>
      </c>
      <c r="P62" s="42">
        <v>0</v>
      </c>
    </row>
    <row r="63" spans="1:16" ht="24">
      <c r="A63" s="84" t="s">
        <v>23</v>
      </c>
      <c r="B63" s="120">
        <f>SUM(B49:B62)</f>
        <v>1146</v>
      </c>
      <c r="C63" s="120">
        <f>SUM(C49:C62)</f>
        <v>7586</v>
      </c>
      <c r="D63" s="85">
        <f>SUM(D49:D62)</f>
        <v>17</v>
      </c>
      <c r="E63" s="85">
        <f>SUM(E49:E62)</f>
        <v>0</v>
      </c>
      <c r="F63" s="131">
        <f t="shared" si="9"/>
        <v>7603</v>
      </c>
      <c r="G63" s="120">
        <f>SUM(G49:G62)</f>
        <v>8995</v>
      </c>
      <c r="H63" s="85">
        <f>SUM(H49:H62)</f>
        <v>0</v>
      </c>
      <c r="I63" s="85">
        <f>SUM(I49:I62)</f>
        <v>0</v>
      </c>
      <c r="J63" s="131">
        <f t="shared" si="10"/>
        <v>8995</v>
      </c>
      <c r="K63" s="131">
        <f t="shared" si="11"/>
        <v>16598</v>
      </c>
      <c r="L63" s="120">
        <f>SUM(L49:L62)</f>
        <v>0</v>
      </c>
      <c r="M63" s="86" t="s">
        <v>82</v>
      </c>
      <c r="N63" s="120">
        <f>SUM(N49:N62)</f>
        <v>0</v>
      </c>
      <c r="O63" s="131" t="e">
        <f>N63/L63</f>
        <v>#DIV/0!</v>
      </c>
      <c r="P63" s="132">
        <f>SUM(P49:P62)/5</f>
        <v>0</v>
      </c>
    </row>
    <row r="64" spans="1:16" ht="24">
      <c r="A64" s="95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</row>
    <row r="65" spans="1:16" ht="24">
      <c r="A65" s="95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8" t="s">
        <v>6</v>
      </c>
      <c r="B67" s="209" t="s">
        <v>20</v>
      </c>
      <c r="C67" s="210" t="s">
        <v>40</v>
      </c>
      <c r="D67" s="211"/>
      <c r="E67" s="211"/>
      <c r="F67" s="212"/>
      <c r="G67" s="210" t="s">
        <v>41</v>
      </c>
      <c r="H67" s="211"/>
      <c r="I67" s="211"/>
      <c r="J67" s="212"/>
      <c r="K67" s="213" t="s">
        <v>42</v>
      </c>
      <c r="L67" s="213" t="s">
        <v>43</v>
      </c>
      <c r="M67" s="213" t="s">
        <v>44</v>
      </c>
      <c r="N67" s="213" t="s">
        <v>45</v>
      </c>
      <c r="O67" s="213" t="s">
        <v>46</v>
      </c>
      <c r="P67" s="205" t="s">
        <v>21</v>
      </c>
    </row>
    <row r="68" spans="1:16">
      <c r="A68" s="208"/>
      <c r="B68" s="209"/>
      <c r="C68" s="205" t="s">
        <v>47</v>
      </c>
      <c r="D68" s="205" t="s">
        <v>48</v>
      </c>
      <c r="E68" s="205" t="s">
        <v>49</v>
      </c>
      <c r="F68" s="205" t="s">
        <v>50</v>
      </c>
      <c r="G68" s="205" t="s">
        <v>51</v>
      </c>
      <c r="H68" s="205" t="s">
        <v>52</v>
      </c>
      <c r="I68" s="205" t="s">
        <v>49</v>
      </c>
      <c r="J68" s="205" t="s">
        <v>53</v>
      </c>
      <c r="K68" s="214"/>
      <c r="L68" s="214"/>
      <c r="M68" s="214"/>
      <c r="N68" s="214"/>
      <c r="O68" s="214"/>
      <c r="P68" s="206"/>
    </row>
    <row r="69" spans="1:16">
      <c r="A69" s="208"/>
      <c r="B69" s="209"/>
      <c r="C69" s="206"/>
      <c r="D69" s="206"/>
      <c r="E69" s="206"/>
      <c r="F69" s="206"/>
      <c r="G69" s="206"/>
      <c r="H69" s="206"/>
      <c r="I69" s="206"/>
      <c r="J69" s="206"/>
      <c r="K69" s="214"/>
      <c r="L69" s="214"/>
      <c r="M69" s="214"/>
      <c r="N69" s="214"/>
      <c r="O69" s="214"/>
      <c r="P69" s="206"/>
    </row>
    <row r="70" spans="1:16">
      <c r="A70" s="208"/>
      <c r="B70" s="209"/>
      <c r="C70" s="207"/>
      <c r="D70" s="207"/>
      <c r="E70" s="207"/>
      <c r="F70" s="207"/>
      <c r="G70" s="207"/>
      <c r="H70" s="207"/>
      <c r="I70" s="207"/>
      <c r="J70" s="207"/>
      <c r="K70" s="215"/>
      <c r="L70" s="215"/>
      <c r="M70" s="215"/>
      <c r="N70" s="215"/>
      <c r="O70" s="215"/>
      <c r="P70" s="207"/>
    </row>
    <row r="71" spans="1:16" ht="24">
      <c r="A71" s="42" t="s">
        <v>54</v>
      </c>
      <c r="B71" s="42">
        <v>3</v>
      </c>
      <c r="C71" s="42">
        <v>4</v>
      </c>
      <c r="D71" s="42"/>
      <c r="E71" s="42"/>
      <c r="F71" s="42">
        <f>C71+D71+E71</f>
        <v>4</v>
      </c>
      <c r="G71" s="42">
        <v>10</v>
      </c>
      <c r="H71" s="42"/>
      <c r="I71" s="42"/>
      <c r="J71" s="42">
        <f>G71-H71-I71</f>
        <v>10</v>
      </c>
      <c r="K71" s="42">
        <f>F71+J71</f>
        <v>14</v>
      </c>
      <c r="L71" s="42">
        <v>0</v>
      </c>
      <c r="M71" s="42" t="s">
        <v>82</v>
      </c>
      <c r="N71" s="45">
        <f>L71*O71</f>
        <v>0</v>
      </c>
      <c r="O71" s="45">
        <v>0</v>
      </c>
      <c r="P71" s="43">
        <v>0</v>
      </c>
    </row>
    <row r="72" spans="1:16" ht="24">
      <c r="A72" s="42" t="s">
        <v>55</v>
      </c>
      <c r="B72" s="42">
        <v>8</v>
      </c>
      <c r="C72" s="42">
        <v>22</v>
      </c>
      <c r="D72" s="42"/>
      <c r="E72" s="42"/>
      <c r="F72" s="42">
        <f t="shared" ref="F72:F85" si="13">C72+D72+E72</f>
        <v>22</v>
      </c>
      <c r="G72" s="42">
        <v>20</v>
      </c>
      <c r="H72" s="42"/>
      <c r="I72" s="42"/>
      <c r="J72" s="42">
        <f t="shared" ref="J72:J85" si="14">G72-H72-I72</f>
        <v>20</v>
      </c>
      <c r="K72" s="42">
        <f t="shared" ref="K72:K85" si="15">F72+J72</f>
        <v>42</v>
      </c>
      <c r="L72" s="42">
        <v>0</v>
      </c>
      <c r="M72" s="42" t="s">
        <v>82</v>
      </c>
      <c r="N72" s="45">
        <f t="shared" ref="N72:N84" si="16">L72*O72</f>
        <v>0</v>
      </c>
      <c r="O72" s="45">
        <v>0</v>
      </c>
      <c r="P72" s="43">
        <v>0</v>
      </c>
    </row>
    <row r="73" spans="1:16" ht="24">
      <c r="A73" s="42" t="s">
        <v>56</v>
      </c>
      <c r="B73" s="42">
        <v>2</v>
      </c>
      <c r="C73" s="42">
        <v>6</v>
      </c>
      <c r="D73" s="42"/>
      <c r="E73" s="42"/>
      <c r="F73" s="42">
        <f t="shared" si="13"/>
        <v>6</v>
      </c>
      <c r="G73" s="42"/>
      <c r="H73" s="42"/>
      <c r="I73" s="42"/>
      <c r="J73" s="42">
        <f t="shared" si="14"/>
        <v>0</v>
      </c>
      <c r="K73" s="42">
        <f t="shared" si="15"/>
        <v>6</v>
      </c>
      <c r="L73" s="42">
        <v>0</v>
      </c>
      <c r="M73" s="42" t="s">
        <v>82</v>
      </c>
      <c r="N73" s="42">
        <f t="shared" si="16"/>
        <v>0</v>
      </c>
      <c r="O73" s="64">
        <v>0</v>
      </c>
      <c r="P73" s="43"/>
    </row>
    <row r="74" spans="1:16" ht="24">
      <c r="A74" s="42" t="s">
        <v>57</v>
      </c>
      <c r="B74" s="42">
        <v>1</v>
      </c>
      <c r="C74" s="42">
        <v>5</v>
      </c>
      <c r="D74" s="42"/>
      <c r="E74" s="42"/>
      <c r="F74" s="42">
        <f t="shared" si="13"/>
        <v>5</v>
      </c>
      <c r="G74" s="42"/>
      <c r="H74" s="42"/>
      <c r="I74" s="42"/>
      <c r="J74" s="42">
        <f t="shared" si="14"/>
        <v>0</v>
      </c>
      <c r="K74" s="42">
        <f t="shared" si="15"/>
        <v>5</v>
      </c>
      <c r="L74" s="42"/>
      <c r="M74" s="42" t="s">
        <v>82</v>
      </c>
      <c r="N74" s="42">
        <f t="shared" si="16"/>
        <v>0</v>
      </c>
      <c r="O74" s="64">
        <v>0</v>
      </c>
      <c r="P74" s="43"/>
    </row>
    <row r="75" spans="1:16" ht="24">
      <c r="A75" s="42" t="s">
        <v>58</v>
      </c>
      <c r="B75" s="42">
        <v>38</v>
      </c>
      <c r="C75" s="42">
        <v>211</v>
      </c>
      <c r="D75" s="42"/>
      <c r="E75" s="42"/>
      <c r="F75" s="42">
        <f t="shared" si="13"/>
        <v>211</v>
      </c>
      <c r="G75" s="42">
        <v>20</v>
      </c>
      <c r="H75" s="42"/>
      <c r="I75" s="42"/>
      <c r="J75" s="42">
        <f t="shared" si="14"/>
        <v>20</v>
      </c>
      <c r="K75" s="42">
        <f t="shared" si="15"/>
        <v>231</v>
      </c>
      <c r="L75" s="42">
        <v>0</v>
      </c>
      <c r="M75" s="42" t="s">
        <v>82</v>
      </c>
      <c r="N75" s="45">
        <f t="shared" si="16"/>
        <v>0</v>
      </c>
      <c r="O75" s="45">
        <v>0</v>
      </c>
      <c r="P75" s="43">
        <v>0</v>
      </c>
    </row>
    <row r="76" spans="1:16" ht="24">
      <c r="A76" s="42" t="s">
        <v>59</v>
      </c>
      <c r="B76" s="42">
        <v>8</v>
      </c>
      <c r="C76" s="42">
        <v>43</v>
      </c>
      <c r="D76" s="42"/>
      <c r="E76" s="42"/>
      <c r="F76" s="42">
        <f t="shared" si="13"/>
        <v>43</v>
      </c>
      <c r="G76" s="42">
        <v>15</v>
      </c>
      <c r="H76" s="42"/>
      <c r="I76" s="42"/>
      <c r="J76" s="42">
        <f t="shared" si="14"/>
        <v>15</v>
      </c>
      <c r="K76" s="42">
        <f t="shared" si="15"/>
        <v>58</v>
      </c>
      <c r="L76" s="42">
        <v>0</v>
      </c>
      <c r="M76" s="42" t="s">
        <v>82</v>
      </c>
      <c r="N76" s="45">
        <f t="shared" si="16"/>
        <v>0</v>
      </c>
      <c r="O76" s="45">
        <v>0</v>
      </c>
      <c r="P76" s="43">
        <v>0</v>
      </c>
    </row>
    <row r="77" spans="1:16" ht="24">
      <c r="A77" s="42" t="s">
        <v>60</v>
      </c>
      <c r="B77" s="42">
        <v>4</v>
      </c>
      <c r="C77" s="42">
        <v>19</v>
      </c>
      <c r="D77" s="42"/>
      <c r="E77" s="42"/>
      <c r="F77" s="42">
        <f t="shared" si="13"/>
        <v>19</v>
      </c>
      <c r="G77" s="42"/>
      <c r="H77" s="42"/>
      <c r="I77" s="42"/>
      <c r="J77" s="42">
        <f t="shared" si="14"/>
        <v>0</v>
      </c>
      <c r="K77" s="42">
        <f t="shared" si="15"/>
        <v>19</v>
      </c>
      <c r="L77" s="42"/>
      <c r="M77" s="42" t="s">
        <v>82</v>
      </c>
      <c r="N77" s="42">
        <f t="shared" si="16"/>
        <v>0</v>
      </c>
      <c r="O77" s="64">
        <v>0</v>
      </c>
      <c r="P77" s="43"/>
    </row>
    <row r="78" spans="1:16" ht="24">
      <c r="A78" s="42" t="s">
        <v>61</v>
      </c>
      <c r="B78" s="42">
        <v>36</v>
      </c>
      <c r="C78" s="42">
        <v>218</v>
      </c>
      <c r="D78" s="42"/>
      <c r="E78" s="42"/>
      <c r="F78" s="42">
        <f t="shared" si="13"/>
        <v>218</v>
      </c>
      <c r="G78" s="42">
        <v>40</v>
      </c>
      <c r="H78" s="42"/>
      <c r="I78" s="42"/>
      <c r="J78" s="42">
        <f t="shared" si="14"/>
        <v>40</v>
      </c>
      <c r="K78" s="42">
        <f t="shared" si="15"/>
        <v>258</v>
      </c>
      <c r="L78" s="42">
        <v>20</v>
      </c>
      <c r="M78" s="42" t="s">
        <v>82</v>
      </c>
      <c r="N78" s="45">
        <f t="shared" si="16"/>
        <v>10000</v>
      </c>
      <c r="O78" s="45">
        <v>500</v>
      </c>
      <c r="P78" s="43">
        <v>15</v>
      </c>
    </row>
    <row r="79" spans="1:16" ht="24">
      <c r="A79" s="42" t="s">
        <v>62</v>
      </c>
      <c r="B79" s="42">
        <v>1</v>
      </c>
      <c r="C79" s="42">
        <v>1</v>
      </c>
      <c r="D79" s="42"/>
      <c r="E79" s="42"/>
      <c r="F79" s="42">
        <f t="shared" si="13"/>
        <v>1</v>
      </c>
      <c r="G79" s="42"/>
      <c r="H79" s="42"/>
      <c r="I79" s="42"/>
      <c r="J79" s="42">
        <f t="shared" si="14"/>
        <v>0</v>
      </c>
      <c r="K79" s="42">
        <f t="shared" si="15"/>
        <v>1</v>
      </c>
      <c r="L79" s="42"/>
      <c r="M79" s="42" t="s">
        <v>82</v>
      </c>
      <c r="N79" s="42">
        <f t="shared" si="16"/>
        <v>0</v>
      </c>
      <c r="O79" s="64">
        <v>0</v>
      </c>
      <c r="P79" s="43"/>
    </row>
    <row r="80" spans="1:16" ht="24">
      <c r="A80" s="42" t="s">
        <v>63</v>
      </c>
      <c r="B80" s="42">
        <v>3</v>
      </c>
      <c r="C80" s="42">
        <v>11</v>
      </c>
      <c r="D80" s="42"/>
      <c r="E80" s="42"/>
      <c r="F80" s="42">
        <f t="shared" si="13"/>
        <v>11</v>
      </c>
      <c r="G80" s="42"/>
      <c r="H80" s="42"/>
      <c r="I80" s="42"/>
      <c r="J80" s="42">
        <f t="shared" si="14"/>
        <v>0</v>
      </c>
      <c r="K80" s="42">
        <f t="shared" si="15"/>
        <v>11</v>
      </c>
      <c r="L80" s="42"/>
      <c r="M80" s="42" t="s">
        <v>82</v>
      </c>
      <c r="N80" s="42">
        <f t="shared" si="16"/>
        <v>0</v>
      </c>
      <c r="O80" s="64">
        <v>0</v>
      </c>
      <c r="P80" s="43"/>
    </row>
    <row r="81" spans="1:16" ht="24">
      <c r="A81" s="42" t="s">
        <v>64</v>
      </c>
      <c r="B81" s="42">
        <v>1</v>
      </c>
      <c r="C81" s="42">
        <v>0</v>
      </c>
      <c r="D81" s="42"/>
      <c r="E81" s="42"/>
      <c r="F81" s="42">
        <f t="shared" si="13"/>
        <v>0</v>
      </c>
      <c r="G81" s="42">
        <v>3</v>
      </c>
      <c r="H81" s="42"/>
      <c r="I81" s="42"/>
      <c r="J81" s="42">
        <f t="shared" si="14"/>
        <v>3</v>
      </c>
      <c r="K81" s="42">
        <f t="shared" si="15"/>
        <v>3</v>
      </c>
      <c r="L81" s="42">
        <v>0</v>
      </c>
      <c r="M81" s="42" t="s">
        <v>82</v>
      </c>
      <c r="N81" s="45">
        <f t="shared" si="16"/>
        <v>0</v>
      </c>
      <c r="O81" s="45">
        <v>0</v>
      </c>
      <c r="P81" s="43">
        <v>0</v>
      </c>
    </row>
    <row r="82" spans="1:16" ht="24">
      <c r="A82" s="42" t="s">
        <v>65</v>
      </c>
      <c r="B82" s="42">
        <v>19</v>
      </c>
      <c r="C82" s="42">
        <v>120</v>
      </c>
      <c r="D82" s="42"/>
      <c r="E82" s="42"/>
      <c r="F82" s="42">
        <f t="shared" si="13"/>
        <v>120</v>
      </c>
      <c r="G82" s="42">
        <v>45</v>
      </c>
      <c r="H82" s="42"/>
      <c r="I82" s="42"/>
      <c r="J82" s="42">
        <f t="shared" si="14"/>
        <v>45</v>
      </c>
      <c r="K82" s="42">
        <f t="shared" si="15"/>
        <v>165</v>
      </c>
      <c r="L82" s="42">
        <v>20</v>
      </c>
      <c r="M82" s="42" t="s">
        <v>82</v>
      </c>
      <c r="N82" s="45">
        <f t="shared" si="16"/>
        <v>10000</v>
      </c>
      <c r="O82" s="45">
        <v>500</v>
      </c>
      <c r="P82" s="43">
        <v>15</v>
      </c>
    </row>
    <row r="83" spans="1:16" ht="24">
      <c r="A83" s="42" t="s">
        <v>66</v>
      </c>
      <c r="B83" s="42"/>
      <c r="C83" s="42"/>
      <c r="D83" s="42"/>
      <c r="E83" s="42"/>
      <c r="F83" s="42">
        <f t="shared" si="13"/>
        <v>0</v>
      </c>
      <c r="G83" s="42"/>
      <c r="H83" s="42"/>
      <c r="I83" s="42"/>
      <c r="J83" s="42">
        <f t="shared" si="14"/>
        <v>0</v>
      </c>
      <c r="K83" s="42">
        <f t="shared" si="15"/>
        <v>0</v>
      </c>
      <c r="L83" s="42"/>
      <c r="M83" s="42" t="s">
        <v>82</v>
      </c>
      <c r="N83" s="42">
        <f t="shared" si="16"/>
        <v>0</v>
      </c>
      <c r="O83" s="64">
        <v>0</v>
      </c>
      <c r="P83" s="43"/>
    </row>
    <row r="84" spans="1:16" ht="24">
      <c r="A84" s="42" t="s">
        <v>67</v>
      </c>
      <c r="B84" s="83"/>
      <c r="C84" s="83"/>
      <c r="D84" s="83"/>
      <c r="E84" s="83"/>
      <c r="F84" s="42">
        <f t="shared" si="13"/>
        <v>0</v>
      </c>
      <c r="G84" s="83"/>
      <c r="H84" s="83"/>
      <c r="I84" s="83"/>
      <c r="J84" s="42">
        <f t="shared" si="14"/>
        <v>0</v>
      </c>
      <c r="K84" s="42">
        <f t="shared" si="15"/>
        <v>0</v>
      </c>
      <c r="L84" s="83"/>
      <c r="M84" s="42" t="s">
        <v>82</v>
      </c>
      <c r="N84" s="42">
        <f t="shared" si="16"/>
        <v>0</v>
      </c>
      <c r="O84" s="64">
        <v>0</v>
      </c>
      <c r="P84" s="103"/>
    </row>
    <row r="85" spans="1:16" ht="24">
      <c r="A85" s="84" t="s">
        <v>23</v>
      </c>
      <c r="B85" s="85">
        <f>SUM(B71:B84)</f>
        <v>124</v>
      </c>
      <c r="C85" s="85">
        <f>SUM(C71:C84)</f>
        <v>660</v>
      </c>
      <c r="D85" s="85">
        <f>SUM(D71:D84)</f>
        <v>0</v>
      </c>
      <c r="E85" s="85"/>
      <c r="F85" s="86">
        <f t="shared" si="13"/>
        <v>660</v>
      </c>
      <c r="G85" s="85">
        <f>SUM(G71:G84)</f>
        <v>153</v>
      </c>
      <c r="H85" s="85"/>
      <c r="I85" s="85"/>
      <c r="J85" s="86">
        <f t="shared" si="14"/>
        <v>153</v>
      </c>
      <c r="K85" s="86">
        <f t="shared" si="15"/>
        <v>813</v>
      </c>
      <c r="L85" s="85">
        <f>SUM(L71:L84)</f>
        <v>40</v>
      </c>
      <c r="M85" s="86" t="s">
        <v>82</v>
      </c>
      <c r="N85" s="120">
        <f>SUM(N71:N84)</f>
        <v>20000</v>
      </c>
      <c r="O85" s="131">
        <f t="shared" ref="O85" si="17">N85/L85</f>
        <v>500</v>
      </c>
      <c r="P85" s="125">
        <f>SUM(P71:P84)/2</f>
        <v>15</v>
      </c>
    </row>
    <row r="86" spans="1:16" ht="17.2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</row>
    <row r="87" spans="1:16" ht="24">
      <c r="A87" s="208" t="s">
        <v>8</v>
      </c>
      <c r="B87" s="209" t="s">
        <v>20</v>
      </c>
      <c r="C87" s="210" t="s">
        <v>40</v>
      </c>
      <c r="D87" s="211"/>
      <c r="E87" s="211"/>
      <c r="F87" s="212"/>
      <c r="G87" s="210" t="s">
        <v>41</v>
      </c>
      <c r="H87" s="211"/>
      <c r="I87" s="211"/>
      <c r="J87" s="212"/>
      <c r="K87" s="213" t="s">
        <v>42</v>
      </c>
      <c r="L87" s="213" t="s">
        <v>43</v>
      </c>
      <c r="M87" s="213" t="s">
        <v>44</v>
      </c>
      <c r="N87" s="213" t="s">
        <v>45</v>
      </c>
      <c r="O87" s="213" t="s">
        <v>46</v>
      </c>
      <c r="P87" s="205" t="s">
        <v>21</v>
      </c>
    </row>
    <row r="88" spans="1:16">
      <c r="A88" s="208"/>
      <c r="B88" s="209"/>
      <c r="C88" s="205" t="s">
        <v>47</v>
      </c>
      <c r="D88" s="205" t="s">
        <v>48</v>
      </c>
      <c r="E88" s="205" t="s">
        <v>49</v>
      </c>
      <c r="F88" s="205" t="s">
        <v>50</v>
      </c>
      <c r="G88" s="205" t="s">
        <v>51</v>
      </c>
      <c r="H88" s="205" t="s">
        <v>52</v>
      </c>
      <c r="I88" s="205" t="s">
        <v>49</v>
      </c>
      <c r="J88" s="205" t="s">
        <v>53</v>
      </c>
      <c r="K88" s="214"/>
      <c r="L88" s="214"/>
      <c r="M88" s="214"/>
      <c r="N88" s="214"/>
      <c r="O88" s="214"/>
      <c r="P88" s="206"/>
    </row>
    <row r="89" spans="1:16">
      <c r="A89" s="208"/>
      <c r="B89" s="209"/>
      <c r="C89" s="206"/>
      <c r="D89" s="206"/>
      <c r="E89" s="206"/>
      <c r="F89" s="206"/>
      <c r="G89" s="206"/>
      <c r="H89" s="206"/>
      <c r="I89" s="206"/>
      <c r="J89" s="206"/>
      <c r="K89" s="214"/>
      <c r="L89" s="214"/>
      <c r="M89" s="214"/>
      <c r="N89" s="214"/>
      <c r="O89" s="214"/>
      <c r="P89" s="206"/>
    </row>
    <row r="90" spans="1:16">
      <c r="A90" s="208"/>
      <c r="B90" s="209"/>
      <c r="C90" s="207"/>
      <c r="D90" s="207"/>
      <c r="E90" s="207"/>
      <c r="F90" s="207"/>
      <c r="G90" s="207"/>
      <c r="H90" s="207"/>
      <c r="I90" s="207"/>
      <c r="J90" s="207"/>
      <c r="K90" s="215"/>
      <c r="L90" s="215"/>
      <c r="M90" s="215"/>
      <c r="N90" s="215"/>
      <c r="O90" s="215"/>
      <c r="P90" s="207"/>
    </row>
    <row r="91" spans="1:16" ht="24">
      <c r="A91" s="42" t="s">
        <v>54</v>
      </c>
      <c r="B91" s="42">
        <v>2</v>
      </c>
      <c r="C91" s="42">
        <v>8</v>
      </c>
      <c r="D91" s="42"/>
      <c r="E91" s="42"/>
      <c r="F91" s="42">
        <f>C91+D91+E91</f>
        <v>8</v>
      </c>
      <c r="G91" s="42">
        <v>2</v>
      </c>
      <c r="H91" s="42"/>
      <c r="I91" s="42"/>
      <c r="J91" s="42">
        <f>G91-H91-I91</f>
        <v>2</v>
      </c>
      <c r="K91" s="42">
        <f>F91+J91</f>
        <v>10</v>
      </c>
      <c r="L91" s="81">
        <v>0</v>
      </c>
      <c r="M91" s="81" t="s">
        <v>82</v>
      </c>
      <c r="N91" s="91">
        <f>L91*O91</f>
        <v>0</v>
      </c>
      <c r="O91" s="81">
        <v>0</v>
      </c>
      <c r="P91" s="81">
        <v>0</v>
      </c>
    </row>
    <row r="92" spans="1:16" ht="24">
      <c r="A92" s="42" t="s">
        <v>55</v>
      </c>
      <c r="B92" s="42">
        <v>3</v>
      </c>
      <c r="C92" s="42">
        <v>10</v>
      </c>
      <c r="D92" s="42"/>
      <c r="E92" s="42"/>
      <c r="F92" s="42">
        <f t="shared" ref="F92:F105" si="18">C92+D92+E92</f>
        <v>10</v>
      </c>
      <c r="G92" s="42">
        <v>5</v>
      </c>
      <c r="H92" s="42"/>
      <c r="I92" s="42"/>
      <c r="J92" s="42">
        <f t="shared" ref="J92:J105" si="19">G92-H92-I92</f>
        <v>5</v>
      </c>
      <c r="K92" s="42">
        <f t="shared" ref="K92:K105" si="20">F92+J92</f>
        <v>15</v>
      </c>
      <c r="L92" s="81">
        <v>0</v>
      </c>
      <c r="M92" s="81" t="s">
        <v>82</v>
      </c>
      <c r="N92" s="91">
        <f t="shared" ref="N92:N104" si="21">L92*O92</f>
        <v>0</v>
      </c>
      <c r="O92" s="81">
        <v>0</v>
      </c>
      <c r="P92" s="81">
        <v>0</v>
      </c>
    </row>
    <row r="93" spans="1:16" ht="24">
      <c r="A93" s="42" t="s">
        <v>56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81"/>
      <c r="M93" s="81" t="s">
        <v>82</v>
      </c>
      <c r="N93" s="81">
        <f t="shared" si="21"/>
        <v>0</v>
      </c>
      <c r="O93" s="81"/>
      <c r="P93" s="81"/>
    </row>
    <row r="94" spans="1:16" ht="24">
      <c r="A94" s="42" t="s">
        <v>57</v>
      </c>
      <c r="B94" s="42">
        <v>6</v>
      </c>
      <c r="C94" s="42">
        <v>7</v>
      </c>
      <c r="D94" s="42"/>
      <c r="E94" s="42"/>
      <c r="F94" s="42">
        <f t="shared" si="18"/>
        <v>7</v>
      </c>
      <c r="G94" s="42">
        <v>10</v>
      </c>
      <c r="H94" s="42"/>
      <c r="I94" s="42"/>
      <c r="J94" s="42">
        <f t="shared" si="19"/>
        <v>10</v>
      </c>
      <c r="K94" s="42">
        <f t="shared" si="20"/>
        <v>17</v>
      </c>
      <c r="L94" s="81">
        <v>0</v>
      </c>
      <c r="M94" s="81" t="s">
        <v>82</v>
      </c>
      <c r="N94" s="91">
        <f t="shared" si="21"/>
        <v>0</v>
      </c>
      <c r="O94" s="81">
        <v>0</v>
      </c>
      <c r="P94" s="81">
        <v>0</v>
      </c>
    </row>
    <row r="95" spans="1:16" ht="24">
      <c r="A95" s="42" t="s">
        <v>58</v>
      </c>
      <c r="B95" s="42">
        <v>50</v>
      </c>
      <c r="C95" s="42">
        <v>4</v>
      </c>
      <c r="D95" s="42"/>
      <c r="E95" s="42"/>
      <c r="F95" s="42">
        <f t="shared" si="18"/>
        <v>4</v>
      </c>
      <c r="G95" s="42">
        <v>96</v>
      </c>
      <c r="H95" s="42">
        <v>0</v>
      </c>
      <c r="I95" s="42"/>
      <c r="J95" s="42">
        <f t="shared" si="19"/>
        <v>96</v>
      </c>
      <c r="K95" s="42">
        <f t="shared" si="20"/>
        <v>100</v>
      </c>
      <c r="L95" s="81">
        <v>0</v>
      </c>
      <c r="M95" s="81" t="s">
        <v>82</v>
      </c>
      <c r="N95" s="91">
        <f t="shared" si="21"/>
        <v>0</v>
      </c>
      <c r="O95" s="81">
        <v>0</v>
      </c>
      <c r="P95" s="81">
        <v>0</v>
      </c>
    </row>
    <row r="96" spans="1:16" ht="24">
      <c r="A96" s="42" t="s">
        <v>59</v>
      </c>
      <c r="B96" s="42">
        <v>18</v>
      </c>
      <c r="C96" s="42">
        <v>38</v>
      </c>
      <c r="D96" s="42"/>
      <c r="E96" s="42"/>
      <c r="F96" s="42">
        <f t="shared" si="18"/>
        <v>38</v>
      </c>
      <c r="G96" s="42">
        <v>20</v>
      </c>
      <c r="H96" s="42"/>
      <c r="I96" s="42"/>
      <c r="J96" s="42">
        <f t="shared" si="19"/>
        <v>20</v>
      </c>
      <c r="K96" s="42">
        <f t="shared" si="20"/>
        <v>58</v>
      </c>
      <c r="L96" s="81">
        <v>0</v>
      </c>
      <c r="M96" s="81" t="s">
        <v>82</v>
      </c>
      <c r="N96" s="91">
        <f t="shared" si="21"/>
        <v>0</v>
      </c>
      <c r="O96" s="81">
        <v>0</v>
      </c>
      <c r="P96" s="81">
        <v>0</v>
      </c>
    </row>
    <row r="97" spans="1:16" ht="24">
      <c r="A97" s="42" t="s">
        <v>60</v>
      </c>
      <c r="B97" s="42">
        <v>48</v>
      </c>
      <c r="C97" s="42">
        <v>20</v>
      </c>
      <c r="D97" s="42"/>
      <c r="E97" s="42"/>
      <c r="F97" s="42">
        <f t="shared" si="18"/>
        <v>20</v>
      </c>
      <c r="G97" s="42">
        <v>72</v>
      </c>
      <c r="H97" s="42"/>
      <c r="I97" s="42"/>
      <c r="J97" s="42">
        <f t="shared" si="19"/>
        <v>72</v>
      </c>
      <c r="K97" s="42">
        <f t="shared" si="20"/>
        <v>92</v>
      </c>
      <c r="L97" s="81">
        <v>0</v>
      </c>
      <c r="M97" s="81" t="s">
        <v>82</v>
      </c>
      <c r="N97" s="91">
        <f t="shared" si="21"/>
        <v>0</v>
      </c>
      <c r="O97" s="81">
        <v>0</v>
      </c>
      <c r="P97" s="81">
        <v>0</v>
      </c>
    </row>
    <row r="98" spans="1:16" ht="24">
      <c r="A98" s="42" t="s">
        <v>61</v>
      </c>
      <c r="B98" s="42">
        <v>73</v>
      </c>
      <c r="C98" s="42">
        <v>65</v>
      </c>
      <c r="D98" s="42"/>
      <c r="E98" s="42"/>
      <c r="F98" s="42">
        <f t="shared" si="18"/>
        <v>65</v>
      </c>
      <c r="G98" s="42">
        <v>151</v>
      </c>
      <c r="H98" s="42"/>
      <c r="I98" s="42"/>
      <c r="J98" s="42">
        <f t="shared" si="19"/>
        <v>151</v>
      </c>
      <c r="K98" s="42">
        <f t="shared" si="20"/>
        <v>216</v>
      </c>
      <c r="L98" s="81">
        <v>0</v>
      </c>
      <c r="M98" s="81" t="s">
        <v>82</v>
      </c>
      <c r="N98" s="91">
        <f t="shared" si="21"/>
        <v>0</v>
      </c>
      <c r="O98" s="81">
        <v>0</v>
      </c>
      <c r="P98" s="81">
        <v>0</v>
      </c>
    </row>
    <row r="99" spans="1:16" ht="24">
      <c r="A99" s="42" t="s">
        <v>62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1"/>
      <c r="M99" s="81"/>
      <c r="N99" s="81">
        <f t="shared" si="21"/>
        <v>0</v>
      </c>
      <c r="O99" s="81"/>
      <c r="P99" s="81"/>
    </row>
    <row r="100" spans="1:16" ht="24">
      <c r="A100" s="42" t="s">
        <v>63</v>
      </c>
      <c r="B100" s="42">
        <v>3</v>
      </c>
      <c r="C100" s="42">
        <v>12</v>
      </c>
      <c r="D100" s="42">
        <v>0</v>
      </c>
      <c r="E100" s="42"/>
      <c r="F100" s="42">
        <f t="shared" si="18"/>
        <v>12</v>
      </c>
      <c r="G100" s="42">
        <v>0</v>
      </c>
      <c r="H100" s="42"/>
      <c r="I100" s="42"/>
      <c r="J100" s="42">
        <f t="shared" si="19"/>
        <v>0</v>
      </c>
      <c r="K100" s="42">
        <f t="shared" si="20"/>
        <v>12</v>
      </c>
      <c r="L100" s="81">
        <v>0</v>
      </c>
      <c r="M100" s="81" t="s">
        <v>82</v>
      </c>
      <c r="N100" s="81">
        <f t="shared" si="21"/>
        <v>0</v>
      </c>
      <c r="O100" s="81">
        <v>0</v>
      </c>
      <c r="P100" s="81">
        <v>0</v>
      </c>
    </row>
    <row r="101" spans="1:16" ht="24">
      <c r="A101" s="42" t="s">
        <v>64</v>
      </c>
      <c r="B101" s="42">
        <v>7</v>
      </c>
      <c r="C101" s="42">
        <v>7</v>
      </c>
      <c r="D101" s="42">
        <v>0</v>
      </c>
      <c r="E101" s="42"/>
      <c r="F101" s="42">
        <f t="shared" si="18"/>
        <v>7</v>
      </c>
      <c r="G101" s="42">
        <v>0</v>
      </c>
      <c r="H101" s="42"/>
      <c r="I101" s="42"/>
      <c r="J101" s="42">
        <f t="shared" si="19"/>
        <v>0</v>
      </c>
      <c r="K101" s="42">
        <f t="shared" si="20"/>
        <v>7</v>
      </c>
      <c r="L101" s="81">
        <v>0</v>
      </c>
      <c r="M101" s="81" t="s">
        <v>82</v>
      </c>
      <c r="N101" s="81">
        <f t="shared" si="21"/>
        <v>0</v>
      </c>
      <c r="O101" s="81">
        <v>0</v>
      </c>
      <c r="P101" s="81">
        <v>0</v>
      </c>
    </row>
    <row r="102" spans="1:16" ht="24">
      <c r="A102" s="42" t="s">
        <v>65</v>
      </c>
      <c r="B102" s="42">
        <v>45</v>
      </c>
      <c r="C102" s="42">
        <v>58</v>
      </c>
      <c r="D102" s="42"/>
      <c r="E102" s="42"/>
      <c r="F102" s="42">
        <f t="shared" si="18"/>
        <v>58</v>
      </c>
      <c r="G102" s="42">
        <v>81</v>
      </c>
      <c r="H102" s="42"/>
      <c r="I102" s="42"/>
      <c r="J102" s="42">
        <f t="shared" si="19"/>
        <v>81</v>
      </c>
      <c r="K102" s="42">
        <f t="shared" si="20"/>
        <v>139</v>
      </c>
      <c r="L102" s="81">
        <v>0</v>
      </c>
      <c r="M102" s="81" t="s">
        <v>82</v>
      </c>
      <c r="N102" s="91">
        <f t="shared" si="21"/>
        <v>0</v>
      </c>
      <c r="O102" s="81">
        <v>0</v>
      </c>
      <c r="P102" s="81">
        <v>0</v>
      </c>
    </row>
    <row r="103" spans="1:16" ht="24">
      <c r="A103" s="42" t="s">
        <v>66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1"/>
      <c r="M103" s="81"/>
      <c r="N103" s="81">
        <f t="shared" si="21"/>
        <v>0</v>
      </c>
      <c r="O103" s="81"/>
      <c r="P103" s="81"/>
    </row>
    <row r="104" spans="1:16" ht="24">
      <c r="A104" s="42" t="s">
        <v>67</v>
      </c>
      <c r="B104" s="83"/>
      <c r="C104" s="83"/>
      <c r="D104" s="83"/>
      <c r="E104" s="83"/>
      <c r="F104" s="42"/>
      <c r="G104" s="83"/>
      <c r="H104" s="83"/>
      <c r="I104" s="83"/>
      <c r="J104" s="42"/>
      <c r="K104" s="42"/>
      <c r="L104" s="100"/>
      <c r="M104" s="81"/>
      <c r="N104" s="81">
        <f t="shared" si="21"/>
        <v>0</v>
      </c>
      <c r="O104" s="81"/>
      <c r="P104" s="81"/>
    </row>
    <row r="105" spans="1:16" ht="24">
      <c r="A105" s="84" t="s">
        <v>23</v>
      </c>
      <c r="B105" s="85">
        <f>SUM(B91:B104)</f>
        <v>255</v>
      </c>
      <c r="C105" s="85">
        <f>SUM(C91:C104)</f>
        <v>229</v>
      </c>
      <c r="D105" s="85">
        <f>SUM(D91:D104)</f>
        <v>0</v>
      </c>
      <c r="E105" s="85"/>
      <c r="F105" s="86">
        <f t="shared" si="18"/>
        <v>229</v>
      </c>
      <c r="G105" s="85">
        <f>SUM(G91:G104)</f>
        <v>437</v>
      </c>
      <c r="H105" s="85">
        <f t="shared" ref="H105:I105" si="22">SUM(H91:H104)</f>
        <v>0</v>
      </c>
      <c r="I105" s="85">
        <f t="shared" si="22"/>
        <v>0</v>
      </c>
      <c r="J105" s="86">
        <f t="shared" si="19"/>
        <v>437</v>
      </c>
      <c r="K105" s="86">
        <f t="shared" si="20"/>
        <v>666</v>
      </c>
      <c r="L105" s="85">
        <f>SUM(L91:L104)</f>
        <v>0</v>
      </c>
      <c r="M105" s="89" t="s">
        <v>82</v>
      </c>
      <c r="N105" s="92">
        <f>SUM(N91:N104)</f>
        <v>0</v>
      </c>
      <c r="O105" s="89" t="e">
        <f t="shared" ref="O105" si="23">N105/L105</f>
        <v>#DIV/0!</v>
      </c>
      <c r="P105" s="90">
        <f>SUM(P91:P104)/8</f>
        <v>0</v>
      </c>
    </row>
    <row r="106" spans="1:16" ht="17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</row>
    <row r="107" spans="1:16" ht="24">
      <c r="A107" s="208" t="s">
        <v>24</v>
      </c>
      <c r="B107" s="209" t="s">
        <v>20</v>
      </c>
      <c r="C107" s="210" t="s">
        <v>40</v>
      </c>
      <c r="D107" s="211"/>
      <c r="E107" s="211"/>
      <c r="F107" s="212"/>
      <c r="G107" s="210" t="s">
        <v>41</v>
      </c>
      <c r="H107" s="211"/>
      <c r="I107" s="211"/>
      <c r="J107" s="212"/>
      <c r="K107" s="213" t="s">
        <v>42</v>
      </c>
      <c r="L107" s="213" t="s">
        <v>43</v>
      </c>
      <c r="M107" s="213" t="s">
        <v>44</v>
      </c>
      <c r="N107" s="213" t="s">
        <v>45</v>
      </c>
      <c r="O107" s="213" t="s">
        <v>46</v>
      </c>
      <c r="P107" s="205" t="s">
        <v>21</v>
      </c>
    </row>
    <row r="108" spans="1:16">
      <c r="A108" s="208"/>
      <c r="B108" s="209"/>
      <c r="C108" s="205" t="s">
        <v>47</v>
      </c>
      <c r="D108" s="205" t="s">
        <v>48</v>
      </c>
      <c r="E108" s="205" t="s">
        <v>49</v>
      </c>
      <c r="F108" s="205" t="s">
        <v>50</v>
      </c>
      <c r="G108" s="205" t="s">
        <v>51</v>
      </c>
      <c r="H108" s="205" t="s">
        <v>52</v>
      </c>
      <c r="I108" s="205" t="s">
        <v>49</v>
      </c>
      <c r="J108" s="205" t="s">
        <v>53</v>
      </c>
      <c r="K108" s="214"/>
      <c r="L108" s="214"/>
      <c r="M108" s="214"/>
      <c r="N108" s="214"/>
      <c r="O108" s="214"/>
      <c r="P108" s="206"/>
    </row>
    <row r="109" spans="1:16">
      <c r="A109" s="208"/>
      <c r="B109" s="209"/>
      <c r="C109" s="206"/>
      <c r="D109" s="206"/>
      <c r="E109" s="206"/>
      <c r="F109" s="206"/>
      <c r="G109" s="206"/>
      <c r="H109" s="206"/>
      <c r="I109" s="206"/>
      <c r="J109" s="206"/>
      <c r="K109" s="214"/>
      <c r="L109" s="214"/>
      <c r="M109" s="214"/>
      <c r="N109" s="214"/>
      <c r="O109" s="214"/>
      <c r="P109" s="206"/>
    </row>
    <row r="110" spans="1:16">
      <c r="A110" s="208"/>
      <c r="B110" s="209"/>
      <c r="C110" s="207"/>
      <c r="D110" s="207"/>
      <c r="E110" s="207"/>
      <c r="F110" s="207"/>
      <c r="G110" s="207"/>
      <c r="H110" s="207"/>
      <c r="I110" s="207"/>
      <c r="J110" s="207"/>
      <c r="K110" s="215"/>
      <c r="L110" s="215"/>
      <c r="M110" s="215"/>
      <c r="N110" s="215"/>
      <c r="O110" s="215"/>
      <c r="P110" s="207"/>
    </row>
    <row r="111" spans="1:16" ht="24">
      <c r="A111" s="42" t="s">
        <v>54</v>
      </c>
      <c r="B111" s="42">
        <v>6</v>
      </c>
      <c r="C111" s="42">
        <v>35</v>
      </c>
      <c r="D111" s="42"/>
      <c r="E111" s="42"/>
      <c r="F111" s="42">
        <f>C111+D111+E111</f>
        <v>35</v>
      </c>
      <c r="G111" s="42">
        <v>35</v>
      </c>
      <c r="H111" s="42"/>
      <c r="I111" s="42"/>
      <c r="J111" s="42">
        <f>G111-H111-I111</f>
        <v>35</v>
      </c>
      <c r="K111" s="42">
        <f>F111+J111</f>
        <v>70</v>
      </c>
      <c r="L111" s="81">
        <v>0</v>
      </c>
      <c r="M111" s="81" t="s">
        <v>82</v>
      </c>
      <c r="N111" s="82">
        <f>L111*O111</f>
        <v>0</v>
      </c>
      <c r="O111" s="82">
        <v>0</v>
      </c>
      <c r="P111" s="82">
        <v>0</v>
      </c>
    </row>
    <row r="112" spans="1:16" ht="24">
      <c r="A112" s="42" t="s">
        <v>55</v>
      </c>
      <c r="B112" s="42">
        <v>9</v>
      </c>
      <c r="C112" s="42">
        <v>38</v>
      </c>
      <c r="D112" s="42"/>
      <c r="E112" s="42"/>
      <c r="F112" s="42">
        <f t="shared" ref="F112:F125" si="24">C112+D112+E112</f>
        <v>38</v>
      </c>
      <c r="G112" s="42">
        <v>27</v>
      </c>
      <c r="H112" s="42"/>
      <c r="I112" s="42"/>
      <c r="J112" s="42">
        <f t="shared" ref="J112:J125" si="25">G112-H112-I112</f>
        <v>27</v>
      </c>
      <c r="K112" s="42">
        <f t="shared" ref="K112:K125" si="26">F112+J112</f>
        <v>65</v>
      </c>
      <c r="L112" s="81">
        <v>0</v>
      </c>
      <c r="M112" s="81" t="s">
        <v>82</v>
      </c>
      <c r="N112" s="82">
        <f>L112*O112</f>
        <v>0</v>
      </c>
      <c r="O112" s="82">
        <v>0</v>
      </c>
      <c r="P112" s="82">
        <v>0</v>
      </c>
    </row>
    <row r="113" spans="1:16" ht="24">
      <c r="A113" s="42" t="s">
        <v>56</v>
      </c>
      <c r="B113" s="42">
        <v>4</v>
      </c>
      <c r="C113" s="42">
        <v>11</v>
      </c>
      <c r="D113" s="42"/>
      <c r="E113" s="42"/>
      <c r="F113" s="42">
        <f t="shared" si="24"/>
        <v>11</v>
      </c>
      <c r="G113" s="42">
        <v>15</v>
      </c>
      <c r="H113" s="42"/>
      <c r="I113" s="42"/>
      <c r="J113" s="42">
        <f t="shared" si="25"/>
        <v>15</v>
      </c>
      <c r="K113" s="42">
        <f t="shared" si="26"/>
        <v>26</v>
      </c>
      <c r="L113" s="81">
        <v>0</v>
      </c>
      <c r="M113" s="81" t="s">
        <v>82</v>
      </c>
      <c r="N113" s="82">
        <f>L113*O113</f>
        <v>0</v>
      </c>
      <c r="O113" s="82">
        <v>0</v>
      </c>
      <c r="P113" s="82">
        <v>0</v>
      </c>
    </row>
    <row r="114" spans="1:16" ht="24">
      <c r="A114" s="42" t="s">
        <v>57</v>
      </c>
      <c r="B114" s="42">
        <v>3</v>
      </c>
      <c r="C114" s="42">
        <v>12</v>
      </c>
      <c r="D114" s="42"/>
      <c r="E114" s="42"/>
      <c r="F114" s="42">
        <f t="shared" si="24"/>
        <v>12</v>
      </c>
      <c r="G114" s="42">
        <v>9</v>
      </c>
      <c r="H114" s="42"/>
      <c r="I114" s="42"/>
      <c r="J114" s="42">
        <f t="shared" si="25"/>
        <v>9</v>
      </c>
      <c r="K114" s="42">
        <f t="shared" si="26"/>
        <v>21</v>
      </c>
      <c r="L114" s="81">
        <v>0</v>
      </c>
      <c r="M114" s="81" t="s">
        <v>82</v>
      </c>
      <c r="N114" s="82">
        <f>L114*O114</f>
        <v>0</v>
      </c>
      <c r="O114" s="82">
        <v>0</v>
      </c>
      <c r="P114" s="82">
        <v>0</v>
      </c>
    </row>
    <row r="115" spans="1:16" ht="24">
      <c r="A115" s="42" t="s">
        <v>58</v>
      </c>
      <c r="B115" s="42">
        <v>9</v>
      </c>
      <c r="C115" s="42">
        <v>69</v>
      </c>
      <c r="D115" s="42"/>
      <c r="E115" s="42"/>
      <c r="F115" s="42">
        <f t="shared" si="24"/>
        <v>69</v>
      </c>
      <c r="G115" s="42">
        <v>88</v>
      </c>
      <c r="H115" s="42"/>
      <c r="I115" s="42"/>
      <c r="J115" s="42">
        <f t="shared" si="25"/>
        <v>88</v>
      </c>
      <c r="K115" s="42">
        <f t="shared" si="26"/>
        <v>157</v>
      </c>
      <c r="L115" s="81">
        <v>0</v>
      </c>
      <c r="M115" s="81" t="s">
        <v>82</v>
      </c>
      <c r="N115" s="82">
        <f>L115*O115</f>
        <v>0</v>
      </c>
      <c r="O115" s="82">
        <v>0</v>
      </c>
      <c r="P115" s="82">
        <v>0</v>
      </c>
    </row>
    <row r="116" spans="1:16" ht="24">
      <c r="A116" s="42" t="s">
        <v>59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1"/>
      <c r="M116" s="81"/>
      <c r="N116" s="82"/>
      <c r="O116" s="82"/>
      <c r="P116" s="82"/>
    </row>
    <row r="117" spans="1:16" ht="24">
      <c r="A117" s="42" t="s">
        <v>60</v>
      </c>
      <c r="B117" s="42">
        <v>1</v>
      </c>
      <c r="C117" s="42">
        <v>6</v>
      </c>
      <c r="D117" s="42"/>
      <c r="E117" s="42"/>
      <c r="F117" s="42">
        <f t="shared" si="24"/>
        <v>6</v>
      </c>
      <c r="G117" s="42">
        <v>4</v>
      </c>
      <c r="H117" s="42"/>
      <c r="I117" s="42"/>
      <c r="J117" s="42">
        <f t="shared" si="25"/>
        <v>4</v>
      </c>
      <c r="K117" s="42">
        <f t="shared" si="26"/>
        <v>10</v>
      </c>
      <c r="L117" s="81">
        <v>0</v>
      </c>
      <c r="M117" s="81" t="s">
        <v>82</v>
      </c>
      <c r="N117" s="82">
        <f>L117*O117</f>
        <v>0</v>
      </c>
      <c r="O117" s="82">
        <v>0</v>
      </c>
      <c r="P117" s="82">
        <v>0</v>
      </c>
    </row>
    <row r="118" spans="1:16" ht="24">
      <c r="A118" s="42" t="s">
        <v>61</v>
      </c>
      <c r="B118" s="42">
        <v>1</v>
      </c>
      <c r="C118" s="42">
        <v>5</v>
      </c>
      <c r="D118" s="42"/>
      <c r="E118" s="42"/>
      <c r="F118" s="42">
        <f t="shared" si="24"/>
        <v>5</v>
      </c>
      <c r="G118" s="42">
        <v>1</v>
      </c>
      <c r="H118" s="42"/>
      <c r="I118" s="42"/>
      <c r="J118" s="42">
        <f t="shared" si="25"/>
        <v>1</v>
      </c>
      <c r="K118" s="42">
        <f t="shared" si="26"/>
        <v>6</v>
      </c>
      <c r="L118" s="81">
        <v>0</v>
      </c>
      <c r="M118" s="81" t="s">
        <v>82</v>
      </c>
      <c r="N118" s="82">
        <f>L118*O118</f>
        <v>0</v>
      </c>
      <c r="O118" s="82">
        <v>0</v>
      </c>
      <c r="P118" s="82">
        <v>0</v>
      </c>
    </row>
    <row r="119" spans="1:16" ht="24">
      <c r="A119" s="42" t="s">
        <v>62</v>
      </c>
      <c r="B119" s="42">
        <v>2</v>
      </c>
      <c r="C119" s="42">
        <v>5</v>
      </c>
      <c r="D119" s="42"/>
      <c r="E119" s="42"/>
      <c r="F119" s="42">
        <f t="shared" si="24"/>
        <v>5</v>
      </c>
      <c r="G119" s="42">
        <v>5</v>
      </c>
      <c r="H119" s="42"/>
      <c r="I119" s="42"/>
      <c r="J119" s="42">
        <f t="shared" si="25"/>
        <v>5</v>
      </c>
      <c r="K119" s="42">
        <f t="shared" si="26"/>
        <v>10</v>
      </c>
      <c r="L119" s="81">
        <v>0</v>
      </c>
      <c r="M119" s="81" t="s">
        <v>82</v>
      </c>
      <c r="N119" s="82">
        <f>L119*O119</f>
        <v>0</v>
      </c>
      <c r="O119" s="82">
        <v>0</v>
      </c>
      <c r="P119" s="82">
        <v>0</v>
      </c>
    </row>
    <row r="120" spans="1:16" ht="24">
      <c r="A120" s="42" t="s">
        <v>63</v>
      </c>
      <c r="B120" s="42">
        <v>2</v>
      </c>
      <c r="C120" s="42">
        <v>5</v>
      </c>
      <c r="D120" s="42"/>
      <c r="E120" s="42"/>
      <c r="F120" s="42">
        <f t="shared" si="24"/>
        <v>5</v>
      </c>
      <c r="G120" s="42">
        <v>5</v>
      </c>
      <c r="H120" s="42"/>
      <c r="I120" s="42"/>
      <c r="J120" s="42">
        <f t="shared" si="25"/>
        <v>5</v>
      </c>
      <c r="K120" s="42">
        <f t="shared" si="26"/>
        <v>10</v>
      </c>
      <c r="L120" s="81">
        <v>0</v>
      </c>
      <c r="M120" s="81" t="s">
        <v>82</v>
      </c>
      <c r="N120" s="82">
        <f>L120*O120</f>
        <v>0</v>
      </c>
      <c r="O120" s="82">
        <v>0</v>
      </c>
      <c r="P120" s="82">
        <v>0</v>
      </c>
    </row>
    <row r="121" spans="1:16" ht="24">
      <c r="A121" s="42" t="s">
        <v>64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1"/>
      <c r="M121" s="81"/>
      <c r="N121" s="82"/>
      <c r="O121" s="82"/>
      <c r="P121" s="82"/>
    </row>
    <row r="122" spans="1:16" ht="24">
      <c r="A122" s="42" t="s">
        <v>65</v>
      </c>
      <c r="B122" s="42">
        <v>2</v>
      </c>
      <c r="C122" s="42">
        <v>8</v>
      </c>
      <c r="D122" s="42"/>
      <c r="E122" s="42"/>
      <c r="F122" s="42">
        <f t="shared" si="24"/>
        <v>8</v>
      </c>
      <c r="G122" s="42">
        <v>7</v>
      </c>
      <c r="H122" s="42"/>
      <c r="I122" s="42"/>
      <c r="J122" s="42">
        <f t="shared" si="25"/>
        <v>7</v>
      </c>
      <c r="K122" s="42">
        <f t="shared" si="26"/>
        <v>15</v>
      </c>
      <c r="L122" s="81">
        <v>0</v>
      </c>
      <c r="M122" s="81" t="s">
        <v>82</v>
      </c>
      <c r="N122" s="82">
        <f>L122*O122</f>
        <v>0</v>
      </c>
      <c r="O122" s="82">
        <v>0</v>
      </c>
      <c r="P122" s="82">
        <v>0</v>
      </c>
    </row>
    <row r="123" spans="1:16" ht="24">
      <c r="A123" s="42" t="s">
        <v>66</v>
      </c>
      <c r="B123" s="42">
        <v>1</v>
      </c>
      <c r="C123" s="42">
        <v>4</v>
      </c>
      <c r="D123" s="42"/>
      <c r="E123" s="42"/>
      <c r="F123" s="42">
        <f t="shared" si="24"/>
        <v>4</v>
      </c>
      <c r="G123" s="42">
        <v>2</v>
      </c>
      <c r="H123" s="42"/>
      <c r="I123" s="42"/>
      <c r="J123" s="42">
        <f t="shared" si="25"/>
        <v>2</v>
      </c>
      <c r="K123" s="42">
        <f t="shared" si="26"/>
        <v>6</v>
      </c>
      <c r="L123" s="81">
        <v>0</v>
      </c>
      <c r="M123" s="81" t="s">
        <v>82</v>
      </c>
      <c r="N123" s="82">
        <f>L123*O123</f>
        <v>0</v>
      </c>
      <c r="O123" s="82">
        <v>0</v>
      </c>
      <c r="P123" s="82">
        <v>0</v>
      </c>
    </row>
    <row r="124" spans="1:16" ht="24">
      <c r="A124" s="42" t="s">
        <v>67</v>
      </c>
      <c r="B124" s="83"/>
      <c r="C124" s="83"/>
      <c r="D124" s="83"/>
      <c r="E124" s="83"/>
      <c r="F124" s="42"/>
      <c r="G124" s="83"/>
      <c r="H124" s="83"/>
      <c r="I124" s="83"/>
      <c r="J124" s="42"/>
      <c r="K124" s="42"/>
      <c r="L124" s="100"/>
      <c r="M124" s="81"/>
      <c r="N124" s="113"/>
      <c r="O124" s="82"/>
      <c r="P124" s="82"/>
    </row>
    <row r="125" spans="1:16" ht="24">
      <c r="A125" s="84" t="s">
        <v>23</v>
      </c>
      <c r="B125" s="85">
        <f>SUM(B111:B124)</f>
        <v>40</v>
      </c>
      <c r="C125" s="85">
        <f>SUM(C111:C124)</f>
        <v>198</v>
      </c>
      <c r="D125" s="85"/>
      <c r="E125" s="85"/>
      <c r="F125" s="86">
        <f t="shared" si="24"/>
        <v>198</v>
      </c>
      <c r="G125" s="85">
        <f>SUM(G111:G124)</f>
        <v>198</v>
      </c>
      <c r="H125" s="85"/>
      <c r="I125" s="85"/>
      <c r="J125" s="86">
        <f t="shared" si="25"/>
        <v>198</v>
      </c>
      <c r="K125" s="86">
        <f t="shared" si="26"/>
        <v>396</v>
      </c>
      <c r="L125" s="85">
        <f>SUM(L111:L124)</f>
        <v>0</v>
      </c>
      <c r="M125" s="89" t="s">
        <v>82</v>
      </c>
      <c r="N125" s="87">
        <f>SUM(N111:N124)</f>
        <v>0</v>
      </c>
      <c r="O125" s="88" t="e">
        <f t="shared" ref="O125" si="27">N125/L125</f>
        <v>#DIV/0!</v>
      </c>
      <c r="P125" s="87">
        <f>SUM(P111:P124)/11</f>
        <v>0</v>
      </c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8" t="s">
        <v>11</v>
      </c>
      <c r="B127" s="209" t="s">
        <v>20</v>
      </c>
      <c r="C127" s="210" t="s">
        <v>40</v>
      </c>
      <c r="D127" s="211"/>
      <c r="E127" s="211"/>
      <c r="F127" s="212"/>
      <c r="G127" s="210" t="s">
        <v>41</v>
      </c>
      <c r="H127" s="211"/>
      <c r="I127" s="211"/>
      <c r="J127" s="212"/>
      <c r="K127" s="213" t="s">
        <v>42</v>
      </c>
      <c r="L127" s="213" t="s">
        <v>43</v>
      </c>
      <c r="M127" s="213" t="s">
        <v>44</v>
      </c>
      <c r="N127" s="213" t="s">
        <v>45</v>
      </c>
      <c r="O127" s="213" t="s">
        <v>46</v>
      </c>
      <c r="P127" s="205" t="s">
        <v>21</v>
      </c>
    </row>
    <row r="128" spans="1:16">
      <c r="A128" s="208"/>
      <c r="B128" s="209"/>
      <c r="C128" s="205" t="s">
        <v>47</v>
      </c>
      <c r="D128" s="205" t="s">
        <v>48</v>
      </c>
      <c r="E128" s="205" t="s">
        <v>49</v>
      </c>
      <c r="F128" s="205" t="s">
        <v>50</v>
      </c>
      <c r="G128" s="205" t="s">
        <v>51</v>
      </c>
      <c r="H128" s="205" t="s">
        <v>52</v>
      </c>
      <c r="I128" s="205" t="s">
        <v>49</v>
      </c>
      <c r="J128" s="205" t="s">
        <v>53</v>
      </c>
      <c r="K128" s="214"/>
      <c r="L128" s="214"/>
      <c r="M128" s="214"/>
      <c r="N128" s="214"/>
      <c r="O128" s="214"/>
      <c r="P128" s="206"/>
    </row>
    <row r="129" spans="1:16">
      <c r="A129" s="208"/>
      <c r="B129" s="209"/>
      <c r="C129" s="206"/>
      <c r="D129" s="206"/>
      <c r="E129" s="206"/>
      <c r="F129" s="206"/>
      <c r="G129" s="206"/>
      <c r="H129" s="206"/>
      <c r="I129" s="206"/>
      <c r="J129" s="206"/>
      <c r="K129" s="214"/>
      <c r="L129" s="214"/>
      <c r="M129" s="214"/>
      <c r="N129" s="214"/>
      <c r="O129" s="214"/>
      <c r="P129" s="206"/>
    </row>
    <row r="130" spans="1:16">
      <c r="A130" s="208"/>
      <c r="B130" s="209"/>
      <c r="C130" s="207"/>
      <c r="D130" s="207"/>
      <c r="E130" s="207"/>
      <c r="F130" s="207"/>
      <c r="G130" s="207"/>
      <c r="H130" s="207"/>
      <c r="I130" s="207"/>
      <c r="J130" s="207"/>
      <c r="K130" s="215"/>
      <c r="L130" s="215"/>
      <c r="M130" s="215"/>
      <c r="N130" s="215"/>
      <c r="O130" s="215"/>
      <c r="P130" s="207"/>
    </row>
    <row r="131" spans="1:16" ht="24">
      <c r="A131" s="42" t="s">
        <v>54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1"/>
      <c r="M131" s="81"/>
      <c r="N131" s="81"/>
      <c r="O131" s="81"/>
      <c r="P131" s="81"/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1"/>
      <c r="M132" s="81"/>
      <c r="N132" s="81"/>
      <c r="O132" s="81"/>
      <c r="P132" s="81"/>
    </row>
    <row r="133" spans="1:16" ht="24">
      <c r="A133" s="42" t="s">
        <v>56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1"/>
      <c r="M133" s="81"/>
      <c r="N133" s="81"/>
      <c r="O133" s="81"/>
      <c r="P133" s="81"/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1"/>
      <c r="M134" s="81"/>
      <c r="N134" s="81"/>
      <c r="O134" s="81"/>
      <c r="P134" s="81"/>
    </row>
    <row r="135" spans="1:16" ht="24">
      <c r="A135" s="42" t="s">
        <v>58</v>
      </c>
      <c r="B135" s="42">
        <v>4</v>
      </c>
      <c r="C135" s="42">
        <v>11</v>
      </c>
      <c r="D135" s="42"/>
      <c r="E135" s="42"/>
      <c r="F135" s="42">
        <f>C135+D135+D135</f>
        <v>11</v>
      </c>
      <c r="G135" s="42">
        <v>10</v>
      </c>
      <c r="H135" s="42">
        <v>0</v>
      </c>
      <c r="I135" s="42"/>
      <c r="J135" s="42">
        <f>G135-H135-I135</f>
        <v>10</v>
      </c>
      <c r="K135" s="42">
        <f>F135+J135</f>
        <v>21</v>
      </c>
      <c r="L135" s="81">
        <v>0</v>
      </c>
      <c r="M135" s="81" t="s">
        <v>82</v>
      </c>
      <c r="N135" s="91">
        <f>L135*O135</f>
        <v>0</v>
      </c>
      <c r="O135" s="91">
        <v>0</v>
      </c>
      <c r="P135" s="91">
        <v>0</v>
      </c>
    </row>
    <row r="136" spans="1:16" ht="24">
      <c r="A136" s="42" t="s">
        <v>59</v>
      </c>
      <c r="B136" s="42">
        <v>3</v>
      </c>
      <c r="C136" s="42">
        <v>8</v>
      </c>
      <c r="D136" s="42"/>
      <c r="E136" s="42"/>
      <c r="F136" s="42">
        <f>C136+D136+D136</f>
        <v>8</v>
      </c>
      <c r="G136" s="42">
        <v>10</v>
      </c>
      <c r="H136" s="42"/>
      <c r="I136" s="42"/>
      <c r="J136" s="42">
        <f>G136-H136-I136</f>
        <v>10</v>
      </c>
      <c r="K136" s="42">
        <f>F136+J136</f>
        <v>18</v>
      </c>
      <c r="L136" s="81">
        <v>0</v>
      </c>
      <c r="M136" s="81" t="s">
        <v>82</v>
      </c>
      <c r="N136" s="91">
        <f>L136*O136</f>
        <v>0</v>
      </c>
      <c r="O136" s="91">
        <v>0</v>
      </c>
      <c r="P136" s="91">
        <v>0</v>
      </c>
    </row>
    <row r="137" spans="1:16" ht="24">
      <c r="A137" s="42" t="s">
        <v>60</v>
      </c>
      <c r="B137" s="42">
        <v>12</v>
      </c>
      <c r="C137" s="42">
        <v>28</v>
      </c>
      <c r="D137" s="42"/>
      <c r="E137" s="42"/>
      <c r="F137" s="42">
        <f>C137+D137+D137</f>
        <v>28</v>
      </c>
      <c r="G137" s="42">
        <v>20</v>
      </c>
      <c r="H137" s="42"/>
      <c r="I137" s="42"/>
      <c r="J137" s="42">
        <f>G137-H137-I137</f>
        <v>20</v>
      </c>
      <c r="K137" s="42">
        <f>F137+J137</f>
        <v>48</v>
      </c>
      <c r="L137" s="81">
        <v>0</v>
      </c>
      <c r="M137" s="81" t="s">
        <v>82</v>
      </c>
      <c r="N137" s="91">
        <f t="shared" ref="N137:N144" si="28">L137*O137</f>
        <v>0</v>
      </c>
      <c r="O137" s="91">
        <v>0</v>
      </c>
      <c r="P137" s="91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1"/>
      <c r="M138" s="81"/>
      <c r="N138" s="81">
        <f t="shared" si="28"/>
        <v>0</v>
      </c>
      <c r="O138" s="81"/>
      <c r="P138" s="81"/>
    </row>
    <row r="139" spans="1:16" ht="24">
      <c r="A139" s="42" t="s">
        <v>62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81"/>
      <c r="M139" s="81"/>
      <c r="N139" s="81">
        <f t="shared" si="28"/>
        <v>0</v>
      </c>
      <c r="O139" s="81"/>
      <c r="P139" s="81"/>
    </row>
    <row r="140" spans="1:16" ht="24">
      <c r="A140" s="42" t="s">
        <v>63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1"/>
      <c r="M140" s="81"/>
      <c r="N140" s="81">
        <f t="shared" si="28"/>
        <v>0</v>
      </c>
      <c r="O140" s="81"/>
      <c r="P140" s="81"/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1"/>
      <c r="M141" s="81"/>
      <c r="N141" s="81">
        <f t="shared" si="28"/>
        <v>0</v>
      </c>
      <c r="O141" s="81"/>
      <c r="P141" s="81"/>
    </row>
    <row r="142" spans="1:16" ht="24">
      <c r="A142" s="42" t="s">
        <v>65</v>
      </c>
      <c r="B142" s="42">
        <v>3</v>
      </c>
      <c r="C142" s="42">
        <v>4</v>
      </c>
      <c r="D142" s="42"/>
      <c r="E142" s="42"/>
      <c r="F142" s="42">
        <f>C142+D142+D142</f>
        <v>4</v>
      </c>
      <c r="G142" s="42">
        <v>20</v>
      </c>
      <c r="H142" s="42"/>
      <c r="I142" s="42"/>
      <c r="J142" s="42">
        <f>G142-H142-I142</f>
        <v>20</v>
      </c>
      <c r="K142" s="42">
        <f>F142+J142</f>
        <v>24</v>
      </c>
      <c r="L142" s="81">
        <v>0</v>
      </c>
      <c r="M142" s="81" t="s">
        <v>82</v>
      </c>
      <c r="N142" s="81">
        <f t="shared" si="28"/>
        <v>0</v>
      </c>
      <c r="O142" s="81">
        <v>0</v>
      </c>
      <c r="P142" s="81">
        <v>0</v>
      </c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1"/>
      <c r="M143" s="81"/>
      <c r="N143" s="81">
        <f t="shared" si="28"/>
        <v>0</v>
      </c>
      <c r="O143" s="81"/>
      <c r="P143" s="81"/>
    </row>
    <row r="144" spans="1:16" ht="24">
      <c r="A144" s="42" t="s">
        <v>67</v>
      </c>
      <c r="B144" s="83"/>
      <c r="C144" s="83"/>
      <c r="D144" s="83"/>
      <c r="E144" s="83"/>
      <c r="F144" s="42"/>
      <c r="G144" s="83"/>
      <c r="H144" s="83"/>
      <c r="I144" s="83"/>
      <c r="J144" s="42"/>
      <c r="K144" s="42"/>
      <c r="L144" s="100"/>
      <c r="M144" s="100"/>
      <c r="N144" s="81">
        <f t="shared" si="28"/>
        <v>0</v>
      </c>
      <c r="O144" s="81"/>
      <c r="P144" s="81"/>
    </row>
    <row r="145" spans="1:16" ht="24">
      <c r="A145" s="84" t="s">
        <v>23</v>
      </c>
      <c r="B145" s="85">
        <f>SUM(B135:B144)</f>
        <v>22</v>
      </c>
      <c r="C145" s="85">
        <f>SUM(C135:C144)</f>
        <v>51</v>
      </c>
      <c r="D145" s="85"/>
      <c r="E145" s="85"/>
      <c r="F145" s="86">
        <f>C145+D145+D145</f>
        <v>51</v>
      </c>
      <c r="G145" s="85">
        <f>SUM(G131:G144)</f>
        <v>60</v>
      </c>
      <c r="H145" s="85"/>
      <c r="I145" s="85"/>
      <c r="J145" s="86">
        <f>G145-H145-I145</f>
        <v>60</v>
      </c>
      <c r="K145" s="86">
        <f>F145+J145</f>
        <v>111</v>
      </c>
      <c r="L145" s="85">
        <f>SUM(L131:L144)</f>
        <v>0</v>
      </c>
      <c r="M145" s="85" t="s">
        <v>82</v>
      </c>
      <c r="N145" s="92">
        <f>SUM(N131:N144)</f>
        <v>0</v>
      </c>
      <c r="O145" s="130" t="e">
        <f>N145/L145</f>
        <v>#DIV/0!</v>
      </c>
      <c r="P145" s="90">
        <f>SUM(P135:P144)/3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8" t="s">
        <v>12</v>
      </c>
      <c r="B147" s="209" t="s">
        <v>20</v>
      </c>
      <c r="C147" s="210" t="s">
        <v>40</v>
      </c>
      <c r="D147" s="211"/>
      <c r="E147" s="211"/>
      <c r="F147" s="212"/>
      <c r="G147" s="210" t="s">
        <v>41</v>
      </c>
      <c r="H147" s="211"/>
      <c r="I147" s="211"/>
      <c r="J147" s="212"/>
      <c r="K147" s="213" t="s">
        <v>42</v>
      </c>
      <c r="L147" s="213" t="s">
        <v>43</v>
      </c>
      <c r="M147" s="213" t="s">
        <v>44</v>
      </c>
      <c r="N147" s="213" t="s">
        <v>45</v>
      </c>
      <c r="O147" s="213" t="s">
        <v>46</v>
      </c>
      <c r="P147" s="205" t="s">
        <v>21</v>
      </c>
    </row>
    <row r="148" spans="1:16">
      <c r="A148" s="208"/>
      <c r="B148" s="209"/>
      <c r="C148" s="205" t="s">
        <v>47</v>
      </c>
      <c r="D148" s="205" t="s">
        <v>48</v>
      </c>
      <c r="E148" s="205" t="s">
        <v>49</v>
      </c>
      <c r="F148" s="205" t="s">
        <v>50</v>
      </c>
      <c r="G148" s="205" t="s">
        <v>51</v>
      </c>
      <c r="H148" s="205" t="s">
        <v>52</v>
      </c>
      <c r="I148" s="205" t="s">
        <v>49</v>
      </c>
      <c r="J148" s="205" t="s">
        <v>53</v>
      </c>
      <c r="K148" s="214"/>
      <c r="L148" s="214"/>
      <c r="M148" s="214"/>
      <c r="N148" s="214"/>
      <c r="O148" s="214"/>
      <c r="P148" s="206"/>
    </row>
    <row r="149" spans="1:16">
      <c r="A149" s="208"/>
      <c r="B149" s="209"/>
      <c r="C149" s="206"/>
      <c r="D149" s="206"/>
      <c r="E149" s="206"/>
      <c r="F149" s="206"/>
      <c r="G149" s="206"/>
      <c r="H149" s="206"/>
      <c r="I149" s="206"/>
      <c r="J149" s="206"/>
      <c r="K149" s="214"/>
      <c r="L149" s="214"/>
      <c r="M149" s="214"/>
      <c r="N149" s="214"/>
      <c r="O149" s="214"/>
      <c r="P149" s="206"/>
    </row>
    <row r="150" spans="1:16">
      <c r="A150" s="208"/>
      <c r="B150" s="209"/>
      <c r="C150" s="207"/>
      <c r="D150" s="207"/>
      <c r="E150" s="207"/>
      <c r="F150" s="207"/>
      <c r="G150" s="207"/>
      <c r="H150" s="207"/>
      <c r="I150" s="207"/>
      <c r="J150" s="207"/>
      <c r="K150" s="215"/>
      <c r="L150" s="215"/>
      <c r="M150" s="215"/>
      <c r="N150" s="215"/>
      <c r="O150" s="215"/>
      <c r="P150" s="207"/>
    </row>
    <row r="151" spans="1:16" ht="24">
      <c r="A151" s="42" t="s">
        <v>54</v>
      </c>
      <c r="B151" s="42">
        <v>7</v>
      </c>
      <c r="C151" s="42">
        <v>45</v>
      </c>
      <c r="D151" s="42"/>
      <c r="E151" s="42"/>
      <c r="F151" s="42">
        <f>C151+D151+E151</f>
        <v>45</v>
      </c>
      <c r="G151" s="42">
        <v>26</v>
      </c>
      <c r="H151" s="42"/>
      <c r="I151" s="42"/>
      <c r="J151" s="42">
        <f>G151-H151-I151</f>
        <v>26</v>
      </c>
      <c r="K151" s="42">
        <f>F151+J151</f>
        <v>71</v>
      </c>
      <c r="L151" s="42">
        <v>0</v>
      </c>
      <c r="M151" s="42" t="s">
        <v>82</v>
      </c>
      <c r="N151" s="45">
        <f>L151*O151</f>
        <v>0</v>
      </c>
      <c r="O151" s="45">
        <v>0</v>
      </c>
      <c r="P151" s="64">
        <v>0</v>
      </c>
    </row>
    <row r="152" spans="1:16" ht="24">
      <c r="A152" s="42" t="s">
        <v>55</v>
      </c>
      <c r="B152" s="42">
        <v>4</v>
      </c>
      <c r="C152" s="42">
        <v>0</v>
      </c>
      <c r="D152" s="42"/>
      <c r="E152" s="42"/>
      <c r="F152" s="42">
        <f t="shared" ref="F152:F164" si="29">C152+D152+E152</f>
        <v>0</v>
      </c>
      <c r="G152" s="42">
        <v>19</v>
      </c>
      <c r="H152" s="42">
        <v>0</v>
      </c>
      <c r="I152" s="42"/>
      <c r="J152" s="42">
        <f t="shared" ref="J152:J164" si="30">G152-H152-I152</f>
        <v>19</v>
      </c>
      <c r="K152" s="42">
        <f t="shared" ref="K152:K164" si="31">F152+J152</f>
        <v>19</v>
      </c>
      <c r="L152" s="42">
        <v>0</v>
      </c>
      <c r="M152" s="42" t="s">
        <v>82</v>
      </c>
      <c r="N152" s="45">
        <f t="shared" ref="N152:N164" si="32">L152*O152</f>
        <v>0</v>
      </c>
      <c r="O152" s="45">
        <v>0</v>
      </c>
      <c r="P152" s="64">
        <v>0</v>
      </c>
    </row>
    <row r="153" spans="1:16" ht="24">
      <c r="A153" s="42" t="s">
        <v>56</v>
      </c>
      <c r="B153" s="42">
        <v>2</v>
      </c>
      <c r="C153" s="42">
        <v>25</v>
      </c>
      <c r="D153" s="42"/>
      <c r="E153" s="42"/>
      <c r="F153" s="42">
        <f t="shared" si="29"/>
        <v>25</v>
      </c>
      <c r="G153" s="42">
        <v>2</v>
      </c>
      <c r="H153" s="42"/>
      <c r="I153" s="42"/>
      <c r="J153" s="42">
        <f t="shared" si="30"/>
        <v>2</v>
      </c>
      <c r="K153" s="42">
        <f t="shared" si="31"/>
        <v>27</v>
      </c>
      <c r="L153" s="42">
        <v>0</v>
      </c>
      <c r="M153" s="42" t="s">
        <v>82</v>
      </c>
      <c r="N153" s="45">
        <f t="shared" si="32"/>
        <v>0</v>
      </c>
      <c r="O153" s="45">
        <v>0</v>
      </c>
      <c r="P153" s="64">
        <v>0</v>
      </c>
    </row>
    <row r="154" spans="1:16" ht="24">
      <c r="A154" s="42" t="s">
        <v>57</v>
      </c>
      <c r="B154" s="42">
        <v>2</v>
      </c>
      <c r="C154" s="42">
        <v>0</v>
      </c>
      <c r="D154" s="42"/>
      <c r="E154" s="42"/>
      <c r="F154" s="42">
        <f t="shared" si="29"/>
        <v>0</v>
      </c>
      <c r="G154" s="42">
        <v>25</v>
      </c>
      <c r="H154" s="42">
        <v>0</v>
      </c>
      <c r="I154" s="42"/>
      <c r="J154" s="42">
        <f t="shared" si="30"/>
        <v>25</v>
      </c>
      <c r="K154" s="42">
        <f t="shared" si="31"/>
        <v>25</v>
      </c>
      <c r="L154" s="42">
        <v>0</v>
      </c>
      <c r="M154" s="42" t="s">
        <v>82</v>
      </c>
      <c r="N154" s="45">
        <f t="shared" si="32"/>
        <v>0</v>
      </c>
      <c r="O154" s="45">
        <v>0</v>
      </c>
      <c r="P154" s="64">
        <v>0</v>
      </c>
    </row>
    <row r="155" spans="1:16" ht="24">
      <c r="A155" s="42" t="s">
        <v>58</v>
      </c>
      <c r="B155" s="42">
        <v>84</v>
      </c>
      <c r="C155" s="42">
        <v>636</v>
      </c>
      <c r="D155" s="42">
        <v>0</v>
      </c>
      <c r="E155" s="42"/>
      <c r="F155" s="42">
        <f t="shared" si="29"/>
        <v>636</v>
      </c>
      <c r="G155" s="42">
        <v>820</v>
      </c>
      <c r="H155" s="42"/>
      <c r="I155" s="42"/>
      <c r="J155" s="42">
        <f t="shared" si="30"/>
        <v>820</v>
      </c>
      <c r="K155" s="42">
        <f t="shared" si="31"/>
        <v>1456</v>
      </c>
      <c r="L155" s="42">
        <v>0</v>
      </c>
      <c r="M155" s="42" t="s">
        <v>82</v>
      </c>
      <c r="N155" s="43">
        <f t="shared" si="32"/>
        <v>0</v>
      </c>
      <c r="O155" s="45">
        <v>0</v>
      </c>
      <c r="P155" s="64">
        <v>0</v>
      </c>
    </row>
    <row r="156" spans="1:16" ht="24">
      <c r="A156" s="42" t="s">
        <v>59</v>
      </c>
      <c r="B156" s="42">
        <v>98</v>
      </c>
      <c r="C156" s="45">
        <v>1300</v>
      </c>
      <c r="D156" s="42">
        <v>0</v>
      </c>
      <c r="E156" s="42"/>
      <c r="F156" s="45">
        <f t="shared" si="29"/>
        <v>1300</v>
      </c>
      <c r="G156" s="45">
        <v>1223</v>
      </c>
      <c r="H156" s="42"/>
      <c r="I156" s="42"/>
      <c r="J156" s="45">
        <f t="shared" si="30"/>
        <v>1223</v>
      </c>
      <c r="K156" s="45">
        <f t="shared" si="31"/>
        <v>2523</v>
      </c>
      <c r="L156" s="45">
        <v>0</v>
      </c>
      <c r="M156" s="42" t="s">
        <v>82</v>
      </c>
      <c r="N156" s="43">
        <f t="shared" si="32"/>
        <v>0</v>
      </c>
      <c r="O156" s="43">
        <v>0</v>
      </c>
      <c r="P156" s="64">
        <v>0</v>
      </c>
    </row>
    <row r="157" spans="1:16" ht="24">
      <c r="A157" s="42" t="s">
        <v>60</v>
      </c>
      <c r="B157" s="42">
        <v>270</v>
      </c>
      <c r="C157" s="45">
        <v>1200</v>
      </c>
      <c r="D157" s="42">
        <v>0</v>
      </c>
      <c r="E157" s="42"/>
      <c r="F157" s="45">
        <f t="shared" si="29"/>
        <v>1200</v>
      </c>
      <c r="G157" s="45">
        <v>3692</v>
      </c>
      <c r="H157" s="42">
        <v>0</v>
      </c>
      <c r="I157" s="42"/>
      <c r="J157" s="45">
        <f t="shared" si="30"/>
        <v>3692</v>
      </c>
      <c r="K157" s="45">
        <f t="shared" si="31"/>
        <v>4892</v>
      </c>
      <c r="L157" s="45">
        <v>0</v>
      </c>
      <c r="M157" s="42" t="s">
        <v>82</v>
      </c>
      <c r="N157" s="43">
        <f t="shared" si="32"/>
        <v>0</v>
      </c>
      <c r="O157" s="43">
        <v>0</v>
      </c>
      <c r="P157" s="64">
        <v>0</v>
      </c>
    </row>
    <row r="158" spans="1:16" ht="24">
      <c r="A158" s="42" t="s">
        <v>61</v>
      </c>
      <c r="B158" s="42">
        <v>103</v>
      </c>
      <c r="C158" s="45">
        <v>1500</v>
      </c>
      <c r="D158" s="42">
        <v>0</v>
      </c>
      <c r="E158" s="42"/>
      <c r="F158" s="45">
        <f t="shared" si="29"/>
        <v>1500</v>
      </c>
      <c r="G158" s="45">
        <v>1322</v>
      </c>
      <c r="H158" s="42"/>
      <c r="I158" s="42"/>
      <c r="J158" s="45">
        <f t="shared" si="30"/>
        <v>1322</v>
      </c>
      <c r="K158" s="45">
        <f t="shared" si="31"/>
        <v>2822</v>
      </c>
      <c r="L158" s="42">
        <v>0</v>
      </c>
      <c r="M158" s="42" t="s">
        <v>82</v>
      </c>
      <c r="N158" s="43">
        <f t="shared" si="32"/>
        <v>0</v>
      </c>
      <c r="O158" s="43">
        <v>0</v>
      </c>
      <c r="P158" s="64">
        <v>0</v>
      </c>
    </row>
    <row r="159" spans="1:16" ht="24">
      <c r="A159" s="42" t="s">
        <v>62</v>
      </c>
      <c r="B159" s="42"/>
      <c r="C159" s="42"/>
      <c r="D159" s="42"/>
      <c r="E159" s="42"/>
      <c r="F159" s="42">
        <f t="shared" si="29"/>
        <v>0</v>
      </c>
      <c r="G159" s="42"/>
      <c r="H159" s="42"/>
      <c r="I159" s="42"/>
      <c r="J159" s="42">
        <f t="shared" si="30"/>
        <v>0</v>
      </c>
      <c r="K159" s="42">
        <f t="shared" si="31"/>
        <v>0</v>
      </c>
      <c r="L159" s="42"/>
      <c r="M159" s="42"/>
      <c r="N159" s="42">
        <f t="shared" si="32"/>
        <v>0</v>
      </c>
      <c r="O159" s="43"/>
      <c r="P159" s="42"/>
    </row>
    <row r="160" spans="1:16" ht="24">
      <c r="A160" s="42" t="s">
        <v>63</v>
      </c>
      <c r="B160" s="42">
        <v>3</v>
      </c>
      <c r="C160" s="42">
        <v>20</v>
      </c>
      <c r="D160" s="42"/>
      <c r="E160" s="42"/>
      <c r="F160" s="42">
        <f t="shared" si="29"/>
        <v>20</v>
      </c>
      <c r="G160" s="42">
        <v>11</v>
      </c>
      <c r="H160" s="42"/>
      <c r="I160" s="42"/>
      <c r="J160" s="42">
        <f t="shared" si="30"/>
        <v>11</v>
      </c>
      <c r="K160" s="42">
        <f t="shared" si="31"/>
        <v>31</v>
      </c>
      <c r="L160" s="42">
        <v>0</v>
      </c>
      <c r="M160" s="42" t="s">
        <v>82</v>
      </c>
      <c r="N160" s="42">
        <f t="shared" si="32"/>
        <v>0</v>
      </c>
      <c r="O160" s="45">
        <v>0</v>
      </c>
      <c r="P160" s="64">
        <v>0</v>
      </c>
    </row>
    <row r="161" spans="1:16" ht="24">
      <c r="A161" s="42" t="s">
        <v>64</v>
      </c>
      <c r="B161" s="42">
        <v>7</v>
      </c>
      <c r="C161" s="42">
        <v>80</v>
      </c>
      <c r="D161" s="42"/>
      <c r="E161" s="42"/>
      <c r="F161" s="42">
        <f t="shared" si="29"/>
        <v>80</v>
      </c>
      <c r="G161" s="42">
        <v>19</v>
      </c>
      <c r="H161" s="42"/>
      <c r="I161" s="42"/>
      <c r="J161" s="42">
        <f t="shared" si="30"/>
        <v>19</v>
      </c>
      <c r="K161" s="42">
        <f t="shared" si="31"/>
        <v>99</v>
      </c>
      <c r="L161" s="42">
        <v>0</v>
      </c>
      <c r="M161" s="42" t="s">
        <v>82</v>
      </c>
      <c r="N161" s="42">
        <f t="shared" si="32"/>
        <v>0</v>
      </c>
      <c r="O161" s="45">
        <v>0</v>
      </c>
      <c r="P161" s="64">
        <v>0</v>
      </c>
    </row>
    <row r="162" spans="1:16" ht="24">
      <c r="A162" s="42" t="s">
        <v>65</v>
      </c>
      <c r="B162" s="42">
        <v>220</v>
      </c>
      <c r="C162" s="42">
        <v>0</v>
      </c>
      <c r="D162" s="42">
        <v>0</v>
      </c>
      <c r="E162" s="42"/>
      <c r="F162" s="42">
        <f t="shared" si="29"/>
        <v>0</v>
      </c>
      <c r="G162" s="42">
        <v>885</v>
      </c>
      <c r="H162" s="42"/>
      <c r="I162" s="42"/>
      <c r="J162" s="42">
        <f t="shared" si="30"/>
        <v>885</v>
      </c>
      <c r="K162" s="42">
        <f t="shared" si="31"/>
        <v>885</v>
      </c>
      <c r="L162" s="42">
        <v>0</v>
      </c>
      <c r="M162" s="42"/>
      <c r="N162" s="43">
        <f t="shared" si="32"/>
        <v>0</v>
      </c>
      <c r="O162" s="43">
        <v>0</v>
      </c>
      <c r="P162" s="64">
        <v>0</v>
      </c>
    </row>
    <row r="163" spans="1:16" ht="24">
      <c r="A163" s="42" t="s">
        <v>66</v>
      </c>
      <c r="B163" s="42">
        <v>0</v>
      </c>
      <c r="C163" s="42">
        <v>0</v>
      </c>
      <c r="D163" s="42"/>
      <c r="E163" s="42"/>
      <c r="F163" s="42">
        <f t="shared" si="29"/>
        <v>0</v>
      </c>
      <c r="G163" s="42">
        <v>0</v>
      </c>
      <c r="H163" s="42">
        <v>0</v>
      </c>
      <c r="I163" s="42"/>
      <c r="J163" s="42">
        <f t="shared" si="30"/>
        <v>0</v>
      </c>
      <c r="K163" s="42">
        <f t="shared" si="31"/>
        <v>0</v>
      </c>
      <c r="L163" s="42">
        <v>0</v>
      </c>
      <c r="M163" s="42" t="s">
        <v>82</v>
      </c>
      <c r="N163" s="42">
        <f t="shared" si="32"/>
        <v>0</v>
      </c>
      <c r="O163" s="45">
        <v>0</v>
      </c>
      <c r="P163" s="64">
        <v>0</v>
      </c>
    </row>
    <row r="164" spans="1:16" ht="24">
      <c r="A164" s="42" t="s">
        <v>67</v>
      </c>
      <c r="B164" s="83">
        <v>0</v>
      </c>
      <c r="C164" s="83">
        <v>0</v>
      </c>
      <c r="D164" s="83"/>
      <c r="E164" s="83"/>
      <c r="F164" s="42">
        <f t="shared" si="29"/>
        <v>0</v>
      </c>
      <c r="G164" s="83">
        <v>0</v>
      </c>
      <c r="H164" s="83">
        <v>0</v>
      </c>
      <c r="I164" s="83"/>
      <c r="J164" s="42">
        <f t="shared" si="30"/>
        <v>0</v>
      </c>
      <c r="K164" s="42">
        <f t="shared" si="31"/>
        <v>0</v>
      </c>
      <c r="L164" s="83">
        <v>0</v>
      </c>
      <c r="M164" s="42" t="s">
        <v>82</v>
      </c>
      <c r="N164" s="42">
        <f t="shared" si="32"/>
        <v>0</v>
      </c>
      <c r="O164" s="45">
        <v>0</v>
      </c>
      <c r="P164" s="64">
        <v>0</v>
      </c>
    </row>
    <row r="165" spans="1:16" ht="24">
      <c r="A165" s="84" t="s">
        <v>23</v>
      </c>
      <c r="B165" s="85">
        <f>SUM(B151:B164)</f>
        <v>800</v>
      </c>
      <c r="C165" s="92">
        <f>SUM(C151:C164)</f>
        <v>4806</v>
      </c>
      <c r="D165" s="85">
        <f>SUM(D151:D164)</f>
        <v>0</v>
      </c>
      <c r="E165" s="85"/>
      <c r="F165" s="93">
        <f t="shared" ref="F165" si="33">C165+D165+E165</f>
        <v>4806</v>
      </c>
      <c r="G165" s="92">
        <f>SUM(G151:G164)</f>
        <v>8044</v>
      </c>
      <c r="H165" s="85">
        <f>SUM(H151:H164)</f>
        <v>0</v>
      </c>
      <c r="I165" s="85"/>
      <c r="J165" s="93">
        <f t="shared" ref="J165" si="34">G165-H165-I165</f>
        <v>8044</v>
      </c>
      <c r="K165" s="93">
        <f t="shared" ref="K165" si="35">F165+J165</f>
        <v>12850</v>
      </c>
      <c r="L165" s="92">
        <f>SUM(L151:L164)</f>
        <v>0</v>
      </c>
      <c r="M165" s="86" t="s">
        <v>82</v>
      </c>
      <c r="N165" s="92">
        <f>SUM(N151:N164)</f>
        <v>0</v>
      </c>
      <c r="O165" s="131" t="e">
        <f t="shared" ref="O165" si="36">N165/L165</f>
        <v>#DIV/0!</v>
      </c>
      <c r="P165" s="90">
        <f>SUM(P151:P164)/13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128"/>
      <c r="M166" s="128"/>
      <c r="N166" s="128"/>
      <c r="O166" s="128"/>
      <c r="P166" s="128"/>
    </row>
    <row r="167" spans="1:16" ht="24">
      <c r="A167" s="208" t="s">
        <v>13</v>
      </c>
      <c r="B167" s="209" t="s">
        <v>20</v>
      </c>
      <c r="C167" s="210" t="s">
        <v>40</v>
      </c>
      <c r="D167" s="211"/>
      <c r="E167" s="211"/>
      <c r="F167" s="212"/>
      <c r="G167" s="210" t="s">
        <v>41</v>
      </c>
      <c r="H167" s="211"/>
      <c r="I167" s="211"/>
      <c r="J167" s="212"/>
      <c r="K167" s="213" t="s">
        <v>42</v>
      </c>
      <c r="L167" s="213" t="s">
        <v>43</v>
      </c>
      <c r="M167" s="213" t="s">
        <v>44</v>
      </c>
      <c r="N167" s="213" t="s">
        <v>45</v>
      </c>
      <c r="O167" s="213" t="s">
        <v>46</v>
      </c>
      <c r="P167" s="205" t="s">
        <v>21</v>
      </c>
    </row>
    <row r="168" spans="1:16">
      <c r="A168" s="208"/>
      <c r="B168" s="209"/>
      <c r="C168" s="205" t="s">
        <v>47</v>
      </c>
      <c r="D168" s="205" t="s">
        <v>48</v>
      </c>
      <c r="E168" s="205" t="s">
        <v>49</v>
      </c>
      <c r="F168" s="205" t="s">
        <v>50</v>
      </c>
      <c r="G168" s="205" t="s">
        <v>51</v>
      </c>
      <c r="H168" s="205" t="s">
        <v>52</v>
      </c>
      <c r="I168" s="205" t="s">
        <v>49</v>
      </c>
      <c r="J168" s="205" t="s">
        <v>53</v>
      </c>
      <c r="K168" s="214"/>
      <c r="L168" s="214"/>
      <c r="M168" s="214"/>
      <c r="N168" s="214"/>
      <c r="O168" s="214"/>
      <c r="P168" s="206"/>
    </row>
    <row r="169" spans="1:16">
      <c r="A169" s="208"/>
      <c r="B169" s="209"/>
      <c r="C169" s="206"/>
      <c r="D169" s="206"/>
      <c r="E169" s="206"/>
      <c r="F169" s="206"/>
      <c r="G169" s="206"/>
      <c r="H169" s="206"/>
      <c r="I169" s="206"/>
      <c r="J169" s="206"/>
      <c r="K169" s="214"/>
      <c r="L169" s="214"/>
      <c r="M169" s="214"/>
      <c r="N169" s="214"/>
      <c r="O169" s="214"/>
      <c r="P169" s="206"/>
    </row>
    <row r="170" spans="1:16">
      <c r="A170" s="208"/>
      <c r="B170" s="209"/>
      <c r="C170" s="207"/>
      <c r="D170" s="207"/>
      <c r="E170" s="207"/>
      <c r="F170" s="207"/>
      <c r="G170" s="207"/>
      <c r="H170" s="207"/>
      <c r="I170" s="207"/>
      <c r="J170" s="207"/>
      <c r="K170" s="215"/>
      <c r="L170" s="215"/>
      <c r="M170" s="215"/>
      <c r="N170" s="215"/>
      <c r="O170" s="215"/>
      <c r="P170" s="207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 t="s">
        <v>82</v>
      </c>
      <c r="N171" s="42">
        <f>L171*O171</f>
        <v>0</v>
      </c>
      <c r="O171" s="42"/>
      <c r="P171" s="42"/>
    </row>
    <row r="172" spans="1:16" ht="24">
      <c r="A172" s="42" t="s">
        <v>55</v>
      </c>
      <c r="B172" s="42">
        <v>19</v>
      </c>
      <c r="C172" s="42">
        <v>0</v>
      </c>
      <c r="D172" s="42"/>
      <c r="E172" s="42"/>
      <c r="F172" s="42">
        <f>C172+D172+E172</f>
        <v>0</v>
      </c>
      <c r="G172" s="42">
        <v>44</v>
      </c>
      <c r="H172" s="42">
        <v>0</v>
      </c>
      <c r="I172" s="42"/>
      <c r="J172" s="42">
        <f>G172-H172-I172</f>
        <v>44</v>
      </c>
      <c r="K172" s="42">
        <f>F172+J172</f>
        <v>44</v>
      </c>
      <c r="L172" s="42">
        <v>0</v>
      </c>
      <c r="M172" s="42" t="s">
        <v>82</v>
      </c>
      <c r="N172" s="43">
        <f t="shared" ref="N172:N184" si="37">L172*O172</f>
        <v>0</v>
      </c>
      <c r="O172" s="43">
        <v>0</v>
      </c>
      <c r="P172" s="42">
        <v>0</v>
      </c>
    </row>
    <row r="173" spans="1:16" ht="24">
      <c r="A173" s="42" t="s">
        <v>56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 t="s">
        <v>82</v>
      </c>
      <c r="N173" s="43">
        <f t="shared" si="37"/>
        <v>0</v>
      </c>
      <c r="O173" s="43"/>
      <c r="P173" s="42"/>
    </row>
    <row r="174" spans="1:16" ht="24">
      <c r="A174" s="42" t="s">
        <v>57</v>
      </c>
      <c r="B174" s="42">
        <v>0</v>
      </c>
      <c r="C174" s="42">
        <v>0</v>
      </c>
      <c r="D174" s="42"/>
      <c r="E174" s="42"/>
      <c r="F174" s="42">
        <f t="shared" ref="F174:F185" si="38">C174+D174+E174</f>
        <v>0</v>
      </c>
      <c r="G174" s="42">
        <v>0</v>
      </c>
      <c r="H174" s="42">
        <v>0</v>
      </c>
      <c r="I174" s="42"/>
      <c r="J174" s="42">
        <f t="shared" ref="J174:J185" si="39">G174-H174-I174</f>
        <v>0</v>
      </c>
      <c r="K174" s="42">
        <f t="shared" ref="K174:K185" si="40">F174+J174</f>
        <v>0</v>
      </c>
      <c r="L174" s="42">
        <v>0</v>
      </c>
      <c r="M174" s="42" t="s">
        <v>82</v>
      </c>
      <c r="N174" s="43">
        <f t="shared" si="37"/>
        <v>0</v>
      </c>
      <c r="O174" s="43">
        <v>0</v>
      </c>
      <c r="P174" s="42">
        <v>0</v>
      </c>
    </row>
    <row r="175" spans="1:16" ht="24">
      <c r="A175" s="42" t="s">
        <v>58</v>
      </c>
      <c r="B175" s="42">
        <v>150</v>
      </c>
      <c r="C175" s="42">
        <v>0</v>
      </c>
      <c r="D175" s="42"/>
      <c r="E175" s="42"/>
      <c r="F175" s="42">
        <f t="shared" si="38"/>
        <v>0</v>
      </c>
      <c r="G175" s="42">
        <v>696</v>
      </c>
      <c r="H175" s="42"/>
      <c r="I175" s="42"/>
      <c r="J175" s="42">
        <f t="shared" si="39"/>
        <v>696</v>
      </c>
      <c r="K175" s="42">
        <f t="shared" si="40"/>
        <v>696</v>
      </c>
      <c r="L175" s="42">
        <v>0</v>
      </c>
      <c r="M175" s="42" t="s">
        <v>82</v>
      </c>
      <c r="N175" s="43">
        <f t="shared" si="37"/>
        <v>0</v>
      </c>
      <c r="O175" s="43">
        <v>0</v>
      </c>
      <c r="P175" s="64">
        <v>0</v>
      </c>
    </row>
    <row r="176" spans="1:16" ht="24">
      <c r="A176" s="42" t="s">
        <v>59</v>
      </c>
      <c r="B176" s="42">
        <v>36</v>
      </c>
      <c r="C176" s="42">
        <v>0</v>
      </c>
      <c r="D176" s="42"/>
      <c r="E176" s="42"/>
      <c r="F176" s="42">
        <f t="shared" si="38"/>
        <v>0</v>
      </c>
      <c r="G176" s="42">
        <v>64</v>
      </c>
      <c r="H176" s="42"/>
      <c r="I176" s="42"/>
      <c r="J176" s="42">
        <f t="shared" si="39"/>
        <v>64</v>
      </c>
      <c r="K176" s="42">
        <f t="shared" si="40"/>
        <v>64</v>
      </c>
      <c r="L176" s="42">
        <v>0</v>
      </c>
      <c r="M176" s="42" t="s">
        <v>82</v>
      </c>
      <c r="N176" s="43">
        <f t="shared" si="37"/>
        <v>0</v>
      </c>
      <c r="O176" s="43">
        <v>0</v>
      </c>
      <c r="P176" s="64">
        <v>0</v>
      </c>
    </row>
    <row r="177" spans="1:16" ht="24">
      <c r="A177" s="42" t="s">
        <v>60</v>
      </c>
      <c r="B177" s="42">
        <v>81</v>
      </c>
      <c r="C177" s="42">
        <v>0</v>
      </c>
      <c r="D177" s="42"/>
      <c r="E177" s="42"/>
      <c r="F177" s="42">
        <f t="shared" si="38"/>
        <v>0</v>
      </c>
      <c r="G177" s="42">
        <v>190</v>
      </c>
      <c r="H177" s="42"/>
      <c r="I177" s="42"/>
      <c r="J177" s="42">
        <f t="shared" si="39"/>
        <v>190</v>
      </c>
      <c r="K177" s="42">
        <f t="shared" si="40"/>
        <v>190</v>
      </c>
      <c r="L177" s="42">
        <v>0</v>
      </c>
      <c r="M177" s="42" t="s">
        <v>82</v>
      </c>
      <c r="N177" s="43">
        <f t="shared" si="37"/>
        <v>0</v>
      </c>
      <c r="O177" s="43">
        <v>0</v>
      </c>
      <c r="P177" s="64">
        <v>0</v>
      </c>
    </row>
    <row r="178" spans="1:16" ht="24">
      <c r="A178" s="42" t="s">
        <v>61</v>
      </c>
      <c r="B178" s="42">
        <v>45</v>
      </c>
      <c r="C178" s="42">
        <v>67</v>
      </c>
      <c r="D178" s="42"/>
      <c r="E178" s="42"/>
      <c r="F178" s="42">
        <f t="shared" si="38"/>
        <v>67</v>
      </c>
      <c r="G178" s="42">
        <v>109</v>
      </c>
      <c r="H178" s="42"/>
      <c r="I178" s="42"/>
      <c r="J178" s="42">
        <f t="shared" si="39"/>
        <v>109</v>
      </c>
      <c r="K178" s="42">
        <f t="shared" si="40"/>
        <v>176</v>
      </c>
      <c r="L178" s="42">
        <v>0</v>
      </c>
      <c r="M178" s="42" t="s">
        <v>82</v>
      </c>
      <c r="N178" s="43">
        <f t="shared" si="37"/>
        <v>0</v>
      </c>
      <c r="O178" s="43">
        <v>0</v>
      </c>
      <c r="P178" s="64">
        <v>0</v>
      </c>
    </row>
    <row r="179" spans="1:16" ht="24">
      <c r="A179" s="42" t="s">
        <v>62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 t="s">
        <v>82</v>
      </c>
      <c r="N179" s="42">
        <f t="shared" si="37"/>
        <v>0</v>
      </c>
      <c r="O179" s="42"/>
      <c r="P179" s="42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 t="s">
        <v>82</v>
      </c>
      <c r="N180" s="42">
        <f t="shared" si="37"/>
        <v>0</v>
      </c>
      <c r="O180" s="42"/>
      <c r="P180" s="42"/>
    </row>
    <row r="181" spans="1:16" ht="24">
      <c r="A181" s="42" t="s">
        <v>64</v>
      </c>
      <c r="B181" s="42">
        <v>34</v>
      </c>
      <c r="C181" s="42">
        <v>4</v>
      </c>
      <c r="D181" s="42"/>
      <c r="E181" s="42"/>
      <c r="F181" s="42">
        <f t="shared" si="38"/>
        <v>4</v>
      </c>
      <c r="G181" s="42">
        <v>70</v>
      </c>
      <c r="H181" s="42"/>
      <c r="I181" s="42"/>
      <c r="J181" s="42">
        <f t="shared" si="39"/>
        <v>70</v>
      </c>
      <c r="K181" s="42">
        <f t="shared" si="40"/>
        <v>74</v>
      </c>
      <c r="L181" s="42">
        <v>0</v>
      </c>
      <c r="M181" s="42" t="s">
        <v>82</v>
      </c>
      <c r="N181" s="43">
        <f t="shared" si="37"/>
        <v>0</v>
      </c>
      <c r="O181" s="43">
        <v>0</v>
      </c>
      <c r="P181" s="64">
        <v>0</v>
      </c>
    </row>
    <row r="182" spans="1:16" ht="24">
      <c r="A182" s="42" t="s">
        <v>65</v>
      </c>
      <c r="B182" s="42">
        <v>106</v>
      </c>
      <c r="C182" s="42">
        <v>210</v>
      </c>
      <c r="D182" s="42"/>
      <c r="E182" s="42"/>
      <c r="F182" s="42">
        <f t="shared" si="38"/>
        <v>210</v>
      </c>
      <c r="G182" s="42">
        <v>359</v>
      </c>
      <c r="H182" s="42"/>
      <c r="I182" s="42"/>
      <c r="J182" s="42">
        <f t="shared" si="39"/>
        <v>359</v>
      </c>
      <c r="K182" s="42">
        <f t="shared" si="40"/>
        <v>569</v>
      </c>
      <c r="L182" s="42">
        <v>0</v>
      </c>
      <c r="M182" s="42" t="s">
        <v>82</v>
      </c>
      <c r="N182" s="43">
        <f t="shared" si="37"/>
        <v>0</v>
      </c>
      <c r="O182" s="43">
        <v>0</v>
      </c>
      <c r="P182" s="64">
        <v>0</v>
      </c>
    </row>
    <row r="183" spans="1:16" ht="24">
      <c r="A183" s="42" t="s">
        <v>66</v>
      </c>
      <c r="B183" s="42">
        <v>45</v>
      </c>
      <c r="C183" s="42">
        <v>0</v>
      </c>
      <c r="D183" s="42"/>
      <c r="E183" s="42"/>
      <c r="F183" s="42">
        <f t="shared" si="38"/>
        <v>0</v>
      </c>
      <c r="G183" s="42">
        <v>81</v>
      </c>
      <c r="H183" s="42"/>
      <c r="I183" s="42"/>
      <c r="J183" s="42">
        <f t="shared" si="39"/>
        <v>81</v>
      </c>
      <c r="K183" s="42">
        <f t="shared" si="40"/>
        <v>81</v>
      </c>
      <c r="L183" s="42">
        <v>0</v>
      </c>
      <c r="M183" s="42" t="s">
        <v>82</v>
      </c>
      <c r="N183" s="43">
        <f t="shared" si="37"/>
        <v>0</v>
      </c>
      <c r="O183" s="43">
        <v>0</v>
      </c>
      <c r="P183" s="64">
        <v>0</v>
      </c>
    </row>
    <row r="184" spans="1:16" ht="24">
      <c r="A184" s="42" t="s">
        <v>67</v>
      </c>
      <c r="B184" s="83"/>
      <c r="C184" s="83"/>
      <c r="D184" s="83"/>
      <c r="E184" s="83"/>
      <c r="F184" s="42"/>
      <c r="G184" s="83"/>
      <c r="H184" s="83"/>
      <c r="I184" s="83"/>
      <c r="J184" s="42"/>
      <c r="K184" s="42"/>
      <c r="L184" s="83"/>
      <c r="M184" s="42"/>
      <c r="N184" s="42">
        <f t="shared" si="37"/>
        <v>0</v>
      </c>
      <c r="O184" s="42"/>
      <c r="P184" s="64"/>
    </row>
    <row r="185" spans="1:16" ht="24">
      <c r="A185" s="84" t="s">
        <v>23</v>
      </c>
      <c r="B185" s="85">
        <f>SUM(B172:B184)</f>
        <v>516</v>
      </c>
      <c r="C185" s="85">
        <f>SUM(C172:C184)</f>
        <v>281</v>
      </c>
      <c r="D185" s="85"/>
      <c r="E185" s="85"/>
      <c r="F185" s="86">
        <f t="shared" si="38"/>
        <v>281</v>
      </c>
      <c r="G185" s="92">
        <f>SUM(G172:G184)</f>
        <v>1613</v>
      </c>
      <c r="H185" s="85">
        <f>SUM(H171:H184)</f>
        <v>0</v>
      </c>
      <c r="I185" s="85">
        <f>SUM(I171:I184)</f>
        <v>0</v>
      </c>
      <c r="J185" s="93">
        <f t="shared" si="39"/>
        <v>1613</v>
      </c>
      <c r="K185" s="93">
        <f t="shared" si="40"/>
        <v>1894</v>
      </c>
      <c r="L185" s="92">
        <f>SUM(L171:L184)</f>
        <v>0</v>
      </c>
      <c r="M185" s="42" t="s">
        <v>82</v>
      </c>
      <c r="N185" s="92">
        <f>SUM(N171:N184)</f>
        <v>0</v>
      </c>
      <c r="O185" s="93" t="e">
        <f>N185/L185</f>
        <v>#DIV/0!</v>
      </c>
      <c r="P185" s="90">
        <f>SUM(P172:P184)/7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8" t="s">
        <v>14</v>
      </c>
      <c r="B187" s="209" t="s">
        <v>20</v>
      </c>
      <c r="C187" s="210" t="s">
        <v>40</v>
      </c>
      <c r="D187" s="211"/>
      <c r="E187" s="211"/>
      <c r="F187" s="212"/>
      <c r="G187" s="210" t="s">
        <v>41</v>
      </c>
      <c r="H187" s="211"/>
      <c r="I187" s="211"/>
      <c r="J187" s="212"/>
      <c r="K187" s="213" t="s">
        <v>42</v>
      </c>
      <c r="L187" s="213" t="s">
        <v>43</v>
      </c>
      <c r="M187" s="213" t="s">
        <v>44</v>
      </c>
      <c r="N187" s="213" t="s">
        <v>45</v>
      </c>
      <c r="O187" s="213" t="s">
        <v>46</v>
      </c>
      <c r="P187" s="205" t="s">
        <v>21</v>
      </c>
    </row>
    <row r="188" spans="1:16">
      <c r="A188" s="208"/>
      <c r="B188" s="209"/>
      <c r="C188" s="205" t="s">
        <v>47</v>
      </c>
      <c r="D188" s="205" t="s">
        <v>48</v>
      </c>
      <c r="E188" s="205" t="s">
        <v>49</v>
      </c>
      <c r="F188" s="205" t="s">
        <v>50</v>
      </c>
      <c r="G188" s="205" t="s">
        <v>51</v>
      </c>
      <c r="H188" s="205" t="s">
        <v>52</v>
      </c>
      <c r="I188" s="205" t="s">
        <v>49</v>
      </c>
      <c r="J188" s="205" t="s">
        <v>53</v>
      </c>
      <c r="K188" s="214"/>
      <c r="L188" s="214"/>
      <c r="M188" s="214"/>
      <c r="N188" s="214"/>
      <c r="O188" s="214"/>
      <c r="P188" s="206"/>
    </row>
    <row r="189" spans="1:16">
      <c r="A189" s="208"/>
      <c r="B189" s="209"/>
      <c r="C189" s="206"/>
      <c r="D189" s="206"/>
      <c r="E189" s="206"/>
      <c r="F189" s="206"/>
      <c r="G189" s="206"/>
      <c r="H189" s="206"/>
      <c r="I189" s="206"/>
      <c r="J189" s="206"/>
      <c r="K189" s="214"/>
      <c r="L189" s="214"/>
      <c r="M189" s="214"/>
      <c r="N189" s="214"/>
      <c r="O189" s="214"/>
      <c r="P189" s="206"/>
    </row>
    <row r="190" spans="1:16">
      <c r="A190" s="208"/>
      <c r="B190" s="209"/>
      <c r="C190" s="207"/>
      <c r="D190" s="207"/>
      <c r="E190" s="207"/>
      <c r="F190" s="207"/>
      <c r="G190" s="207"/>
      <c r="H190" s="207"/>
      <c r="I190" s="207"/>
      <c r="J190" s="207"/>
      <c r="K190" s="215"/>
      <c r="L190" s="215"/>
      <c r="M190" s="215"/>
      <c r="N190" s="215"/>
      <c r="O190" s="215"/>
      <c r="P190" s="207"/>
    </row>
    <row r="191" spans="1:16" ht="24">
      <c r="A191" s="42" t="s">
        <v>54</v>
      </c>
      <c r="B191" s="42">
        <v>5</v>
      </c>
      <c r="C191" s="42">
        <v>0</v>
      </c>
      <c r="D191" s="42"/>
      <c r="E191" s="42"/>
      <c r="F191" s="42">
        <f>C191+D191+E191</f>
        <v>0</v>
      </c>
      <c r="G191" s="42">
        <v>22</v>
      </c>
      <c r="H191" s="42"/>
      <c r="I191" s="42"/>
      <c r="J191" s="42">
        <f>G191-H191-I191</f>
        <v>22</v>
      </c>
      <c r="K191" s="42">
        <f>F191+J191</f>
        <v>22</v>
      </c>
      <c r="L191" s="42">
        <v>0</v>
      </c>
      <c r="M191" s="42" t="s">
        <v>82</v>
      </c>
      <c r="N191" s="45">
        <f>L191*O191</f>
        <v>0</v>
      </c>
      <c r="O191" s="45">
        <v>0</v>
      </c>
      <c r="P191" s="42">
        <v>0</v>
      </c>
    </row>
    <row r="192" spans="1:16" ht="24">
      <c r="A192" s="42" t="s">
        <v>55</v>
      </c>
      <c r="B192" s="42">
        <v>1</v>
      </c>
      <c r="C192" s="42">
        <v>0</v>
      </c>
      <c r="D192" s="42"/>
      <c r="E192" s="42"/>
      <c r="F192" s="42">
        <f>C192+D192+E192</f>
        <v>0</v>
      </c>
      <c r="G192" s="42">
        <v>4</v>
      </c>
      <c r="H192" s="42"/>
      <c r="I192" s="42"/>
      <c r="J192" s="42">
        <f>G192-H192-I192</f>
        <v>4</v>
      </c>
      <c r="K192" s="42">
        <f>F192+J192</f>
        <v>4</v>
      </c>
      <c r="L192" s="42">
        <v>0</v>
      </c>
      <c r="M192" s="42" t="s">
        <v>82</v>
      </c>
      <c r="N192" s="45">
        <f t="shared" ref="N192:N202" si="41">L192*O192</f>
        <v>0</v>
      </c>
      <c r="O192" s="45">
        <v>0</v>
      </c>
      <c r="P192" s="42">
        <v>0</v>
      </c>
    </row>
    <row r="193" spans="1:16" ht="24">
      <c r="A193" s="42" t="s">
        <v>56</v>
      </c>
      <c r="B193" s="42">
        <v>0</v>
      </c>
      <c r="C193" s="42">
        <v>0</v>
      </c>
      <c r="D193" s="42"/>
      <c r="E193" s="42"/>
      <c r="F193" s="42">
        <f>C193+D193+E193</f>
        <v>0</v>
      </c>
      <c r="G193" s="42">
        <v>0</v>
      </c>
      <c r="H193" s="42">
        <v>0</v>
      </c>
      <c r="I193" s="42"/>
      <c r="J193" s="42">
        <f>G193-H193-I193</f>
        <v>0</v>
      </c>
      <c r="K193" s="42">
        <f>F193+J193</f>
        <v>0</v>
      </c>
      <c r="L193" s="42">
        <v>0</v>
      </c>
      <c r="M193" s="42" t="s">
        <v>82</v>
      </c>
      <c r="N193" s="42">
        <f t="shared" si="41"/>
        <v>0</v>
      </c>
      <c r="O193" s="42">
        <v>0</v>
      </c>
      <c r="P193" s="42">
        <v>0</v>
      </c>
    </row>
    <row r="194" spans="1:16" ht="24">
      <c r="A194" s="42" t="s">
        <v>57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</row>
    <row r="195" spans="1:16" ht="24">
      <c r="A195" s="42" t="s">
        <v>58</v>
      </c>
      <c r="B195" s="42">
        <v>2</v>
      </c>
      <c r="C195" s="42">
        <v>0</v>
      </c>
      <c r="D195" s="42"/>
      <c r="E195" s="42"/>
      <c r="F195" s="42">
        <f>C195+D195+E195</f>
        <v>0</v>
      </c>
      <c r="G195" s="42">
        <v>6</v>
      </c>
      <c r="H195" s="42"/>
      <c r="I195" s="42"/>
      <c r="J195" s="42">
        <f>G195-H195-I195</f>
        <v>6</v>
      </c>
      <c r="K195" s="42">
        <f>F195+J195</f>
        <v>6</v>
      </c>
      <c r="L195" s="42">
        <v>0</v>
      </c>
      <c r="M195" s="42" t="s">
        <v>82</v>
      </c>
      <c r="N195" s="45">
        <f t="shared" si="41"/>
        <v>0</v>
      </c>
      <c r="O195" s="45">
        <v>0</v>
      </c>
      <c r="P195" s="42">
        <v>0</v>
      </c>
    </row>
    <row r="196" spans="1:16" ht="24">
      <c r="A196" s="42" t="s">
        <v>59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60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</row>
    <row r="198" spans="1:16" ht="24">
      <c r="A198" s="42" t="s">
        <v>61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62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42" t="s">
        <v>63</v>
      </c>
      <c r="B200" s="42">
        <v>1</v>
      </c>
      <c r="C200" s="42">
        <v>0</v>
      </c>
      <c r="D200" s="42"/>
      <c r="E200" s="42"/>
      <c r="F200" s="42">
        <f>C200+D200+E200</f>
        <v>0</v>
      </c>
      <c r="G200" s="42">
        <v>4</v>
      </c>
      <c r="H200" s="42"/>
      <c r="I200" s="42"/>
      <c r="J200" s="42">
        <f>G200-H200-I200</f>
        <v>4</v>
      </c>
      <c r="K200" s="42">
        <f>F200+J200</f>
        <v>4</v>
      </c>
      <c r="L200" s="42">
        <v>0</v>
      </c>
      <c r="M200" s="42" t="s">
        <v>82</v>
      </c>
      <c r="N200" s="45">
        <f t="shared" si="41"/>
        <v>0</v>
      </c>
      <c r="O200" s="45">
        <v>0</v>
      </c>
      <c r="P200" s="42">
        <v>0</v>
      </c>
    </row>
    <row r="201" spans="1:16" ht="24">
      <c r="A201" s="42" t="s">
        <v>64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65</v>
      </c>
      <c r="B202" s="42">
        <v>0</v>
      </c>
      <c r="C202" s="42">
        <v>0</v>
      </c>
      <c r="D202" s="42"/>
      <c r="E202" s="42"/>
      <c r="F202" s="42">
        <f>C202+D202+E202</f>
        <v>0</v>
      </c>
      <c r="G202" s="42">
        <v>0</v>
      </c>
      <c r="H202" s="42">
        <v>0</v>
      </c>
      <c r="I202" s="42"/>
      <c r="J202" s="42">
        <f>G202-H202-I202</f>
        <v>0</v>
      </c>
      <c r="K202" s="42">
        <f>F202+J202</f>
        <v>0</v>
      </c>
      <c r="L202" s="42">
        <v>0</v>
      </c>
      <c r="M202" s="42" t="s">
        <v>82</v>
      </c>
      <c r="N202" s="42">
        <f t="shared" si="41"/>
        <v>0</v>
      </c>
      <c r="O202" s="42">
        <v>0</v>
      </c>
      <c r="P202" s="42">
        <v>0</v>
      </c>
    </row>
    <row r="203" spans="1:16" ht="24">
      <c r="A203" s="42" t="s">
        <v>66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</row>
    <row r="204" spans="1:16" ht="24">
      <c r="A204" s="42" t="s">
        <v>67</v>
      </c>
      <c r="B204" s="83"/>
      <c r="C204" s="83"/>
      <c r="D204" s="83"/>
      <c r="E204" s="83"/>
      <c r="F204" s="42"/>
      <c r="G204" s="83"/>
      <c r="H204" s="83"/>
      <c r="I204" s="83"/>
      <c r="J204" s="42"/>
      <c r="K204" s="42"/>
      <c r="L204" s="83"/>
      <c r="M204" s="83"/>
      <c r="N204" s="42"/>
      <c r="O204" s="42"/>
      <c r="P204" s="83"/>
    </row>
    <row r="205" spans="1:16" ht="24">
      <c r="A205" s="42" t="s">
        <v>68</v>
      </c>
      <c r="B205" s="83"/>
      <c r="C205" s="83"/>
      <c r="D205" s="83"/>
      <c r="E205" s="83"/>
      <c r="F205" s="42"/>
      <c r="G205" s="83"/>
      <c r="H205" s="83"/>
      <c r="I205" s="83"/>
      <c r="J205" s="42"/>
      <c r="K205" s="42"/>
      <c r="L205" s="83"/>
      <c r="M205" s="83"/>
      <c r="N205" s="42"/>
      <c r="O205" s="42"/>
      <c r="P205" s="83"/>
    </row>
    <row r="206" spans="1:16" ht="24">
      <c r="A206" s="84" t="s">
        <v>23</v>
      </c>
      <c r="B206" s="85">
        <f>SUM(B191:B205)</f>
        <v>9</v>
      </c>
      <c r="C206" s="85">
        <f>SUM(C191:C205)</f>
        <v>0</v>
      </c>
      <c r="D206" s="85"/>
      <c r="E206" s="85"/>
      <c r="F206" s="86">
        <f>C206+D206+E206</f>
        <v>0</v>
      </c>
      <c r="G206" s="85">
        <f>SUM(G191:G205)</f>
        <v>36</v>
      </c>
      <c r="H206" s="85">
        <f t="shared" ref="H206:I206" si="42">SUM(H191:H205)</f>
        <v>0</v>
      </c>
      <c r="I206" s="85">
        <f t="shared" si="42"/>
        <v>0</v>
      </c>
      <c r="J206" s="86">
        <f>G206-H206-I206</f>
        <v>36</v>
      </c>
      <c r="K206" s="86">
        <f>F206+J206</f>
        <v>36</v>
      </c>
      <c r="L206" s="85">
        <f>SUM(L191:L205)</f>
        <v>0</v>
      </c>
      <c r="M206" s="85" t="s">
        <v>82</v>
      </c>
      <c r="N206" s="45">
        <f>SUM(N191:N205)</f>
        <v>0</v>
      </c>
      <c r="O206" s="131" t="e">
        <f>N206/L206</f>
        <v>#DIV/0!</v>
      </c>
      <c r="P206" s="85">
        <f>SUM(P191:P205)/4</f>
        <v>0</v>
      </c>
    </row>
    <row r="207" spans="1:16" ht="17.2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</row>
    <row r="208" spans="1:16" ht="24">
      <c r="A208" s="208" t="s">
        <v>15</v>
      </c>
      <c r="B208" s="209" t="s">
        <v>20</v>
      </c>
      <c r="C208" s="210" t="s">
        <v>40</v>
      </c>
      <c r="D208" s="211"/>
      <c r="E208" s="211"/>
      <c r="F208" s="212"/>
      <c r="G208" s="210" t="s">
        <v>41</v>
      </c>
      <c r="H208" s="211"/>
      <c r="I208" s="211"/>
      <c r="J208" s="212"/>
      <c r="K208" s="213" t="s">
        <v>42</v>
      </c>
      <c r="L208" s="213" t="s">
        <v>43</v>
      </c>
      <c r="M208" s="213" t="s">
        <v>44</v>
      </c>
      <c r="N208" s="213" t="s">
        <v>45</v>
      </c>
      <c r="O208" s="213" t="s">
        <v>46</v>
      </c>
      <c r="P208" s="205" t="s">
        <v>21</v>
      </c>
    </row>
    <row r="209" spans="1:16">
      <c r="A209" s="208"/>
      <c r="B209" s="209"/>
      <c r="C209" s="205" t="s">
        <v>47</v>
      </c>
      <c r="D209" s="205" t="s">
        <v>48</v>
      </c>
      <c r="E209" s="205" t="s">
        <v>49</v>
      </c>
      <c r="F209" s="205" t="s">
        <v>50</v>
      </c>
      <c r="G209" s="205" t="s">
        <v>51</v>
      </c>
      <c r="H209" s="205" t="s">
        <v>52</v>
      </c>
      <c r="I209" s="205" t="s">
        <v>49</v>
      </c>
      <c r="J209" s="205" t="s">
        <v>53</v>
      </c>
      <c r="K209" s="214"/>
      <c r="L209" s="214"/>
      <c r="M209" s="214"/>
      <c r="N209" s="214"/>
      <c r="O209" s="214"/>
      <c r="P209" s="206"/>
    </row>
    <row r="210" spans="1:16">
      <c r="A210" s="208"/>
      <c r="B210" s="209"/>
      <c r="C210" s="206"/>
      <c r="D210" s="206"/>
      <c r="E210" s="206"/>
      <c r="F210" s="206"/>
      <c r="G210" s="206"/>
      <c r="H210" s="206"/>
      <c r="I210" s="206"/>
      <c r="J210" s="206"/>
      <c r="K210" s="214"/>
      <c r="L210" s="214"/>
      <c r="M210" s="214"/>
      <c r="N210" s="214"/>
      <c r="O210" s="214"/>
      <c r="P210" s="206"/>
    </row>
    <row r="211" spans="1:16">
      <c r="A211" s="208"/>
      <c r="B211" s="209"/>
      <c r="C211" s="207"/>
      <c r="D211" s="207"/>
      <c r="E211" s="207"/>
      <c r="F211" s="207"/>
      <c r="G211" s="207"/>
      <c r="H211" s="207"/>
      <c r="I211" s="207"/>
      <c r="J211" s="207"/>
      <c r="K211" s="215"/>
      <c r="L211" s="215"/>
      <c r="M211" s="215"/>
      <c r="N211" s="215"/>
      <c r="O211" s="215"/>
      <c r="P211" s="207"/>
    </row>
    <row r="212" spans="1:16" ht="24">
      <c r="A212" s="42" t="s">
        <v>54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1"/>
      <c r="M212" s="81"/>
      <c r="N212" s="81"/>
      <c r="O212" s="81"/>
      <c r="P212" s="81"/>
    </row>
    <row r="213" spans="1:16" ht="24">
      <c r="A213" s="42" t="s">
        <v>55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1"/>
      <c r="M213" s="81"/>
      <c r="N213" s="81"/>
      <c r="O213" s="81"/>
      <c r="P213" s="81"/>
    </row>
    <row r="214" spans="1:16" ht="24">
      <c r="A214" s="42" t="s">
        <v>56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1"/>
      <c r="M214" s="81"/>
      <c r="N214" s="81"/>
      <c r="O214" s="81"/>
      <c r="P214" s="81"/>
    </row>
    <row r="215" spans="1:16" ht="24">
      <c r="A215" s="42" t="s">
        <v>57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1"/>
      <c r="M215" s="81"/>
      <c r="N215" s="81"/>
      <c r="O215" s="81"/>
      <c r="P215" s="81"/>
    </row>
    <row r="216" spans="1:16" ht="24">
      <c r="A216" s="42" t="s">
        <v>58</v>
      </c>
      <c r="B216" s="42">
        <v>1</v>
      </c>
      <c r="C216" s="42">
        <v>2</v>
      </c>
      <c r="D216" s="42"/>
      <c r="E216" s="42"/>
      <c r="F216" s="42">
        <f>C216+D216+E216</f>
        <v>2</v>
      </c>
      <c r="G216" s="42"/>
      <c r="H216" s="42"/>
      <c r="I216" s="42"/>
      <c r="J216" s="42">
        <f>G216-H216-I216</f>
        <v>0</v>
      </c>
      <c r="K216" s="42">
        <f>F216+J216</f>
        <v>2</v>
      </c>
      <c r="L216" s="81"/>
      <c r="M216" s="81"/>
      <c r="N216" s="81"/>
      <c r="O216" s="81" t="e">
        <f>N216/L216</f>
        <v>#DIV/0!</v>
      </c>
      <c r="P216" s="81"/>
    </row>
    <row r="217" spans="1:16" ht="24">
      <c r="A217" s="42" t="s">
        <v>59</v>
      </c>
      <c r="B217" s="42">
        <v>2</v>
      </c>
      <c r="C217" s="42">
        <v>3</v>
      </c>
      <c r="D217" s="42"/>
      <c r="E217" s="42"/>
      <c r="F217" s="42">
        <f>C217+D217+E217</f>
        <v>3</v>
      </c>
      <c r="G217" s="42"/>
      <c r="H217" s="42"/>
      <c r="I217" s="42"/>
      <c r="J217" s="42">
        <f>G217-H217-I217</f>
        <v>0</v>
      </c>
      <c r="K217" s="42">
        <f>F217+J217</f>
        <v>3</v>
      </c>
      <c r="L217" s="81"/>
      <c r="M217" s="81"/>
      <c r="N217" s="81"/>
      <c r="O217" s="81" t="e">
        <f>N217/L217</f>
        <v>#DIV/0!</v>
      </c>
      <c r="P217" s="81"/>
    </row>
    <row r="218" spans="1:16" ht="24">
      <c r="A218" s="42" t="s">
        <v>60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1"/>
      <c r="M218" s="81"/>
      <c r="N218" s="81"/>
      <c r="O218" s="81"/>
      <c r="P218" s="81"/>
    </row>
    <row r="219" spans="1:16" ht="24">
      <c r="A219" s="42" t="s">
        <v>61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1"/>
      <c r="M219" s="81"/>
      <c r="N219" s="81"/>
      <c r="O219" s="81"/>
      <c r="P219" s="81"/>
    </row>
    <row r="220" spans="1:16" ht="24">
      <c r="A220" s="42" t="s">
        <v>62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1"/>
      <c r="M220" s="81"/>
      <c r="N220" s="81"/>
      <c r="O220" s="81"/>
      <c r="P220" s="81"/>
    </row>
    <row r="221" spans="1:16" ht="24">
      <c r="A221" s="42" t="s">
        <v>63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1"/>
      <c r="M221" s="81"/>
      <c r="N221" s="81"/>
      <c r="O221" s="81"/>
      <c r="P221" s="81"/>
    </row>
    <row r="222" spans="1:16" ht="24">
      <c r="A222" s="42" t="s">
        <v>64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1"/>
      <c r="M222" s="81"/>
      <c r="N222" s="81"/>
      <c r="O222" s="81"/>
      <c r="P222" s="81"/>
    </row>
    <row r="223" spans="1:16" ht="24">
      <c r="A223" s="42" t="s">
        <v>65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1"/>
      <c r="M223" s="81"/>
      <c r="N223" s="81"/>
      <c r="O223" s="81"/>
      <c r="P223" s="81"/>
    </row>
    <row r="224" spans="1:16" ht="24">
      <c r="A224" s="42" t="s">
        <v>66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1"/>
      <c r="M224" s="81"/>
      <c r="N224" s="81"/>
      <c r="O224" s="81"/>
      <c r="P224" s="81"/>
    </row>
    <row r="225" spans="1:16" ht="24">
      <c r="A225" s="42" t="s">
        <v>67</v>
      </c>
      <c r="B225" s="83"/>
      <c r="C225" s="83"/>
      <c r="D225" s="83"/>
      <c r="E225" s="83"/>
      <c r="F225" s="42"/>
      <c r="G225" s="83"/>
      <c r="H225" s="83"/>
      <c r="I225" s="83"/>
      <c r="J225" s="42"/>
      <c r="K225" s="42"/>
      <c r="L225" s="100"/>
      <c r="M225" s="100"/>
      <c r="N225" s="100"/>
      <c r="O225" s="81"/>
      <c r="P225" s="100"/>
    </row>
    <row r="226" spans="1:16" ht="24">
      <c r="A226" s="84" t="s">
        <v>23</v>
      </c>
      <c r="B226" s="85">
        <f>SUM(B216:B225)</f>
        <v>3</v>
      </c>
      <c r="C226" s="85">
        <f>SUM(C216:C225)</f>
        <v>5</v>
      </c>
      <c r="D226" s="85"/>
      <c r="E226" s="85"/>
      <c r="F226" s="86">
        <f>C226+D226+E226</f>
        <v>5</v>
      </c>
      <c r="G226" s="85"/>
      <c r="H226" s="85"/>
      <c r="I226" s="85"/>
      <c r="J226" s="86">
        <f>G226-H226-I226</f>
        <v>0</v>
      </c>
      <c r="K226" s="86">
        <f>F226+J226</f>
        <v>5</v>
      </c>
      <c r="L226" s="85"/>
      <c r="M226" s="85"/>
      <c r="N226" s="85"/>
      <c r="O226" s="89" t="e">
        <f>N226/L226</f>
        <v>#DIV/0!</v>
      </c>
      <c r="P226" s="85"/>
    </row>
    <row r="227" spans="1:16" ht="17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</row>
    <row r="228" spans="1:16" ht="24">
      <c r="A228" s="208" t="s">
        <v>86</v>
      </c>
      <c r="B228" s="209" t="s">
        <v>20</v>
      </c>
      <c r="C228" s="210" t="s">
        <v>40</v>
      </c>
      <c r="D228" s="211"/>
      <c r="E228" s="211"/>
      <c r="F228" s="212"/>
      <c r="G228" s="210" t="s">
        <v>41</v>
      </c>
      <c r="H228" s="211"/>
      <c r="I228" s="211"/>
      <c r="J228" s="212"/>
      <c r="K228" s="213" t="s">
        <v>42</v>
      </c>
      <c r="L228" s="213" t="s">
        <v>43</v>
      </c>
      <c r="M228" s="213" t="s">
        <v>44</v>
      </c>
      <c r="N228" s="213" t="s">
        <v>45</v>
      </c>
      <c r="O228" s="213" t="s">
        <v>46</v>
      </c>
      <c r="P228" s="205" t="s">
        <v>21</v>
      </c>
    </row>
    <row r="229" spans="1:16">
      <c r="A229" s="208"/>
      <c r="B229" s="209"/>
      <c r="C229" s="205" t="s">
        <v>47</v>
      </c>
      <c r="D229" s="205" t="s">
        <v>48</v>
      </c>
      <c r="E229" s="205" t="s">
        <v>49</v>
      </c>
      <c r="F229" s="205" t="s">
        <v>50</v>
      </c>
      <c r="G229" s="205" t="s">
        <v>51</v>
      </c>
      <c r="H229" s="205" t="s">
        <v>52</v>
      </c>
      <c r="I229" s="205" t="s">
        <v>49</v>
      </c>
      <c r="J229" s="205" t="s">
        <v>53</v>
      </c>
      <c r="K229" s="214"/>
      <c r="L229" s="214"/>
      <c r="M229" s="214"/>
      <c r="N229" s="214"/>
      <c r="O229" s="214"/>
      <c r="P229" s="206"/>
    </row>
    <row r="230" spans="1:16">
      <c r="A230" s="208"/>
      <c r="B230" s="209"/>
      <c r="C230" s="206"/>
      <c r="D230" s="206"/>
      <c r="E230" s="206"/>
      <c r="F230" s="206"/>
      <c r="G230" s="206"/>
      <c r="H230" s="206"/>
      <c r="I230" s="206"/>
      <c r="J230" s="206"/>
      <c r="K230" s="214"/>
      <c r="L230" s="214"/>
      <c r="M230" s="214"/>
      <c r="N230" s="214"/>
      <c r="O230" s="214"/>
      <c r="P230" s="206"/>
    </row>
    <row r="231" spans="1:16">
      <c r="A231" s="208"/>
      <c r="B231" s="209"/>
      <c r="C231" s="207"/>
      <c r="D231" s="207"/>
      <c r="E231" s="207"/>
      <c r="F231" s="207"/>
      <c r="G231" s="207"/>
      <c r="H231" s="207"/>
      <c r="I231" s="207"/>
      <c r="J231" s="207"/>
      <c r="K231" s="215"/>
      <c r="L231" s="215"/>
      <c r="M231" s="215"/>
      <c r="N231" s="215"/>
      <c r="O231" s="215"/>
      <c r="P231" s="207"/>
    </row>
    <row r="232" spans="1:16" ht="24">
      <c r="A232" s="42" t="s">
        <v>54</v>
      </c>
      <c r="B232" s="42">
        <v>0</v>
      </c>
      <c r="C232" s="42">
        <v>0</v>
      </c>
      <c r="D232" s="42"/>
      <c r="E232" s="42"/>
      <c r="F232" s="42">
        <v>0</v>
      </c>
      <c r="G232" s="42">
        <v>0</v>
      </c>
      <c r="H232" s="42">
        <v>0</v>
      </c>
      <c r="I232" s="42"/>
      <c r="J232" s="42">
        <f>G232-H232-I232</f>
        <v>0</v>
      </c>
      <c r="K232" s="42">
        <f>F232+J232</f>
        <v>0</v>
      </c>
      <c r="L232" s="122">
        <v>0</v>
      </c>
      <c r="M232" s="122" t="s">
        <v>112</v>
      </c>
      <c r="N232" s="133">
        <v>0</v>
      </c>
      <c r="O232" s="133" t="e">
        <f>N232/L232</f>
        <v>#DIV/0!</v>
      </c>
      <c r="P232" s="133">
        <v>0</v>
      </c>
    </row>
    <row r="233" spans="1:16" ht="24">
      <c r="A233" s="42" t="s">
        <v>55</v>
      </c>
      <c r="B233" s="42">
        <v>0</v>
      </c>
      <c r="C233" s="42">
        <v>0</v>
      </c>
      <c r="D233" s="42"/>
      <c r="E233" s="42"/>
      <c r="F233" s="42">
        <f t="shared" ref="F233:F246" si="43">C233+D233+E233</f>
        <v>0</v>
      </c>
      <c r="G233" s="42">
        <v>0</v>
      </c>
      <c r="H233" s="42">
        <v>0</v>
      </c>
      <c r="I233" s="42"/>
      <c r="J233" s="42">
        <f t="shared" ref="J233:J246" si="44">G233-H233-I233</f>
        <v>0</v>
      </c>
      <c r="K233" s="42">
        <f t="shared" ref="K233:K246" si="45">F233+J233</f>
        <v>0</v>
      </c>
      <c r="L233" s="122">
        <v>0</v>
      </c>
      <c r="M233" s="122" t="s">
        <v>112</v>
      </c>
      <c r="N233" s="133">
        <v>0</v>
      </c>
      <c r="O233" s="133" t="e">
        <f t="shared" ref="O233:O246" si="46">N233/L233</f>
        <v>#DIV/0!</v>
      </c>
      <c r="P233" s="133">
        <v>0</v>
      </c>
    </row>
    <row r="234" spans="1:16" ht="24">
      <c r="A234" s="42" t="s">
        <v>56</v>
      </c>
      <c r="B234" s="42">
        <v>0</v>
      </c>
      <c r="C234" s="42">
        <v>0</v>
      </c>
      <c r="D234" s="42"/>
      <c r="E234" s="42"/>
      <c r="F234" s="42">
        <f t="shared" si="43"/>
        <v>0</v>
      </c>
      <c r="G234" s="42">
        <v>0</v>
      </c>
      <c r="H234" s="42">
        <v>0</v>
      </c>
      <c r="I234" s="42"/>
      <c r="J234" s="42">
        <f t="shared" si="44"/>
        <v>0</v>
      </c>
      <c r="K234" s="42">
        <f t="shared" si="45"/>
        <v>0</v>
      </c>
      <c r="L234" s="122"/>
      <c r="M234" s="122"/>
      <c r="N234" s="133"/>
      <c r="O234" s="133" t="e">
        <f t="shared" si="46"/>
        <v>#DIV/0!</v>
      </c>
      <c r="P234" s="133"/>
    </row>
    <row r="235" spans="1:16" ht="24">
      <c r="A235" s="42" t="s">
        <v>57</v>
      </c>
      <c r="B235" s="42">
        <v>0</v>
      </c>
      <c r="C235" s="42">
        <v>0</v>
      </c>
      <c r="D235" s="42"/>
      <c r="E235" s="42"/>
      <c r="F235" s="42">
        <f t="shared" si="43"/>
        <v>0</v>
      </c>
      <c r="G235" s="42">
        <v>0</v>
      </c>
      <c r="H235" s="42">
        <v>0</v>
      </c>
      <c r="I235" s="42"/>
      <c r="J235" s="42">
        <f t="shared" si="44"/>
        <v>0</v>
      </c>
      <c r="K235" s="42">
        <f t="shared" si="45"/>
        <v>0</v>
      </c>
      <c r="L235" s="122">
        <v>0</v>
      </c>
      <c r="M235" s="122" t="s">
        <v>112</v>
      </c>
      <c r="N235" s="133">
        <v>0</v>
      </c>
      <c r="O235" s="133" t="e">
        <f t="shared" si="46"/>
        <v>#DIV/0!</v>
      </c>
      <c r="P235" s="133">
        <v>0</v>
      </c>
    </row>
    <row r="236" spans="1:16" ht="24">
      <c r="A236" s="42" t="s">
        <v>58</v>
      </c>
      <c r="B236" s="42">
        <v>0</v>
      </c>
      <c r="C236" s="42">
        <v>0</v>
      </c>
      <c r="D236" s="42"/>
      <c r="E236" s="42"/>
      <c r="F236" s="42">
        <f t="shared" si="43"/>
        <v>0</v>
      </c>
      <c r="G236" s="42">
        <v>0</v>
      </c>
      <c r="H236" s="42">
        <v>0</v>
      </c>
      <c r="I236" s="42"/>
      <c r="J236" s="42">
        <f t="shared" si="44"/>
        <v>0</v>
      </c>
      <c r="K236" s="42">
        <f t="shared" si="45"/>
        <v>0</v>
      </c>
      <c r="L236" s="122">
        <v>0</v>
      </c>
      <c r="M236" s="122" t="s">
        <v>112</v>
      </c>
      <c r="N236" s="133">
        <v>0</v>
      </c>
      <c r="O236" s="133" t="e">
        <f t="shared" si="46"/>
        <v>#DIV/0!</v>
      </c>
      <c r="P236" s="133">
        <v>0</v>
      </c>
    </row>
    <row r="237" spans="1:16" ht="24">
      <c r="A237" s="42" t="s">
        <v>59</v>
      </c>
      <c r="B237" s="42">
        <v>0</v>
      </c>
      <c r="C237" s="42">
        <v>0</v>
      </c>
      <c r="D237" s="42"/>
      <c r="E237" s="42"/>
      <c r="F237" s="42">
        <f t="shared" si="43"/>
        <v>0</v>
      </c>
      <c r="G237" s="42">
        <v>0</v>
      </c>
      <c r="H237" s="42">
        <v>0</v>
      </c>
      <c r="I237" s="42"/>
      <c r="J237" s="42">
        <f t="shared" si="44"/>
        <v>0</v>
      </c>
      <c r="K237" s="42">
        <f t="shared" si="45"/>
        <v>0</v>
      </c>
      <c r="L237" s="122">
        <v>0</v>
      </c>
      <c r="M237" s="122" t="s">
        <v>112</v>
      </c>
      <c r="N237" s="133">
        <v>0</v>
      </c>
      <c r="O237" s="133" t="e">
        <f t="shared" si="46"/>
        <v>#DIV/0!</v>
      </c>
      <c r="P237" s="133">
        <v>0</v>
      </c>
    </row>
    <row r="238" spans="1:16" ht="24">
      <c r="A238" s="42" t="s">
        <v>60</v>
      </c>
      <c r="B238" s="42">
        <v>0</v>
      </c>
      <c r="C238" s="42">
        <v>0</v>
      </c>
      <c r="D238" s="42"/>
      <c r="E238" s="42"/>
      <c r="F238" s="42">
        <f t="shared" si="43"/>
        <v>0</v>
      </c>
      <c r="G238" s="42">
        <v>0</v>
      </c>
      <c r="H238" s="42">
        <v>0</v>
      </c>
      <c r="I238" s="42"/>
      <c r="J238" s="42">
        <f t="shared" si="44"/>
        <v>0</v>
      </c>
      <c r="K238" s="42">
        <f t="shared" si="45"/>
        <v>0</v>
      </c>
      <c r="L238" s="122">
        <v>0</v>
      </c>
      <c r="M238" s="122" t="s">
        <v>112</v>
      </c>
      <c r="N238" s="133">
        <v>0</v>
      </c>
      <c r="O238" s="133" t="e">
        <f t="shared" si="46"/>
        <v>#DIV/0!</v>
      </c>
      <c r="P238" s="133">
        <v>0</v>
      </c>
    </row>
    <row r="239" spans="1:16" ht="24">
      <c r="A239" s="42" t="s">
        <v>61</v>
      </c>
      <c r="B239" s="42">
        <v>0</v>
      </c>
      <c r="C239" s="42">
        <v>0</v>
      </c>
      <c r="D239" s="42"/>
      <c r="E239" s="42"/>
      <c r="F239" s="42">
        <f t="shared" si="43"/>
        <v>0</v>
      </c>
      <c r="G239" s="42">
        <v>0</v>
      </c>
      <c r="H239" s="42">
        <v>0</v>
      </c>
      <c r="I239" s="42"/>
      <c r="J239" s="42">
        <f t="shared" si="44"/>
        <v>0</v>
      </c>
      <c r="K239" s="42">
        <f t="shared" si="45"/>
        <v>0</v>
      </c>
      <c r="L239" s="122">
        <v>0</v>
      </c>
      <c r="M239" s="122" t="s">
        <v>112</v>
      </c>
      <c r="N239" s="133">
        <v>0</v>
      </c>
      <c r="O239" s="133" t="e">
        <f t="shared" si="46"/>
        <v>#DIV/0!</v>
      </c>
      <c r="P239" s="133">
        <v>0</v>
      </c>
    </row>
    <row r="240" spans="1:16" ht="24">
      <c r="A240" s="42" t="s">
        <v>62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122"/>
      <c r="M240" s="122"/>
      <c r="N240" s="133"/>
      <c r="O240" s="133"/>
      <c r="P240" s="133"/>
    </row>
    <row r="241" spans="1:16" ht="24">
      <c r="A241" s="42" t="s">
        <v>63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122"/>
      <c r="M241" s="122"/>
      <c r="N241" s="133"/>
      <c r="O241" s="133"/>
      <c r="P241" s="133"/>
    </row>
    <row r="242" spans="1:16" ht="24">
      <c r="A242" s="42" t="s">
        <v>64</v>
      </c>
      <c r="B242" s="42">
        <v>0</v>
      </c>
      <c r="C242" s="42">
        <v>0</v>
      </c>
      <c r="D242" s="42"/>
      <c r="E242" s="42"/>
      <c r="F242" s="42">
        <f t="shared" si="43"/>
        <v>0</v>
      </c>
      <c r="G242" s="42">
        <v>0</v>
      </c>
      <c r="H242" s="42">
        <v>0</v>
      </c>
      <c r="I242" s="42"/>
      <c r="J242" s="42">
        <f t="shared" si="44"/>
        <v>0</v>
      </c>
      <c r="K242" s="42">
        <f t="shared" si="45"/>
        <v>0</v>
      </c>
      <c r="L242" s="122"/>
      <c r="M242" s="122"/>
      <c r="N242" s="133"/>
      <c r="O242" s="133" t="e">
        <f t="shared" si="46"/>
        <v>#DIV/0!</v>
      </c>
      <c r="P242" s="133"/>
    </row>
    <row r="243" spans="1:16" ht="24">
      <c r="A243" s="42" t="s">
        <v>65</v>
      </c>
      <c r="B243" s="42">
        <v>0</v>
      </c>
      <c r="C243" s="42">
        <v>0</v>
      </c>
      <c r="D243" s="42"/>
      <c r="E243" s="42"/>
      <c r="F243" s="42">
        <f t="shared" si="43"/>
        <v>0</v>
      </c>
      <c r="G243" s="42">
        <v>0</v>
      </c>
      <c r="H243" s="42">
        <v>0</v>
      </c>
      <c r="I243" s="42"/>
      <c r="J243" s="42">
        <f t="shared" si="44"/>
        <v>0</v>
      </c>
      <c r="K243" s="42">
        <f t="shared" si="45"/>
        <v>0</v>
      </c>
      <c r="L243" s="122">
        <v>0</v>
      </c>
      <c r="M243" s="122" t="s">
        <v>112</v>
      </c>
      <c r="N243" s="133">
        <v>0</v>
      </c>
      <c r="O243" s="133" t="e">
        <f t="shared" si="46"/>
        <v>#DIV/0!</v>
      </c>
      <c r="P243" s="133">
        <v>0</v>
      </c>
    </row>
    <row r="244" spans="1:16" ht="24">
      <c r="A244" s="42" t="s">
        <v>66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122"/>
      <c r="M244" s="122"/>
      <c r="N244" s="133"/>
      <c r="O244" s="133"/>
      <c r="P244" s="133"/>
    </row>
    <row r="245" spans="1:16" ht="24">
      <c r="A245" s="42" t="s">
        <v>67</v>
      </c>
      <c r="B245" s="83"/>
      <c r="C245" s="83"/>
      <c r="D245" s="83"/>
      <c r="E245" s="83"/>
      <c r="F245" s="42"/>
      <c r="G245" s="83"/>
      <c r="H245" s="83"/>
      <c r="I245" s="83"/>
      <c r="J245" s="42"/>
      <c r="K245" s="42"/>
      <c r="L245" s="134"/>
      <c r="M245" s="134"/>
      <c r="N245" s="135"/>
      <c r="O245" s="133"/>
      <c r="P245" s="135"/>
    </row>
    <row r="246" spans="1:16" ht="24">
      <c r="A246" s="79" t="s">
        <v>23</v>
      </c>
      <c r="B246" s="119">
        <f>SUM(B232:B245)</f>
        <v>0</v>
      </c>
      <c r="C246" s="119">
        <f>SUM(C232:C245)</f>
        <v>0</v>
      </c>
      <c r="D246" s="119"/>
      <c r="E246" s="119"/>
      <c r="F246" s="47">
        <f t="shared" si="43"/>
        <v>0</v>
      </c>
      <c r="G246" s="119">
        <f>SUM(G232:G245)</f>
        <v>0</v>
      </c>
      <c r="H246" s="119">
        <f>SUM(H232:H245)</f>
        <v>0</v>
      </c>
      <c r="I246" s="119"/>
      <c r="J246" s="47">
        <f t="shared" si="44"/>
        <v>0</v>
      </c>
      <c r="K246" s="47">
        <f t="shared" si="45"/>
        <v>0</v>
      </c>
      <c r="L246" s="119">
        <f>SUM(L232:L245)</f>
        <v>0</v>
      </c>
      <c r="M246" s="122" t="s">
        <v>112</v>
      </c>
      <c r="N246" s="136">
        <f>SUM(N232:N245)</f>
        <v>0</v>
      </c>
      <c r="O246" s="133" t="e">
        <f t="shared" si="46"/>
        <v>#DIV/0!</v>
      </c>
      <c r="P246" s="136">
        <f>SUM(P232:P245)/8</f>
        <v>0</v>
      </c>
    </row>
    <row r="247" spans="1:16" ht="24">
      <c r="A247" s="95"/>
      <c r="B247" s="96"/>
      <c r="C247" s="96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</row>
    <row r="248" spans="1:16" ht="24">
      <c r="A248" s="95"/>
      <c r="B248" s="96"/>
      <c r="C248" s="96"/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</row>
    <row r="249" spans="1:16" ht="24">
      <c r="A249" s="95"/>
      <c r="B249" s="96"/>
      <c r="C249" s="96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</row>
    <row r="250" spans="1:16" ht="24">
      <c r="A250" s="95"/>
      <c r="B250" s="96"/>
      <c r="C250" s="96"/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</row>
    <row r="251" spans="1:16" ht="17.2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</row>
    <row r="252" spans="1:16" ht="24">
      <c r="A252" s="208" t="s">
        <v>30</v>
      </c>
      <c r="B252" s="209" t="s">
        <v>20</v>
      </c>
      <c r="C252" s="210" t="s">
        <v>40</v>
      </c>
      <c r="D252" s="211"/>
      <c r="E252" s="211"/>
      <c r="F252" s="212"/>
      <c r="G252" s="210" t="s">
        <v>41</v>
      </c>
      <c r="H252" s="211"/>
      <c r="I252" s="211"/>
      <c r="J252" s="212"/>
      <c r="K252" s="213" t="s">
        <v>42</v>
      </c>
      <c r="L252" s="213" t="s">
        <v>43</v>
      </c>
      <c r="M252" s="213" t="s">
        <v>44</v>
      </c>
      <c r="N252" s="213" t="s">
        <v>45</v>
      </c>
      <c r="O252" s="213" t="s">
        <v>46</v>
      </c>
      <c r="P252" s="205" t="s">
        <v>21</v>
      </c>
    </row>
    <row r="253" spans="1:16">
      <c r="A253" s="208"/>
      <c r="B253" s="209"/>
      <c r="C253" s="205" t="s">
        <v>47</v>
      </c>
      <c r="D253" s="205" t="s">
        <v>48</v>
      </c>
      <c r="E253" s="205" t="s">
        <v>49</v>
      </c>
      <c r="F253" s="205" t="s">
        <v>50</v>
      </c>
      <c r="G253" s="205" t="s">
        <v>51</v>
      </c>
      <c r="H253" s="205" t="s">
        <v>52</v>
      </c>
      <c r="I253" s="205" t="s">
        <v>49</v>
      </c>
      <c r="J253" s="205" t="s">
        <v>53</v>
      </c>
      <c r="K253" s="214"/>
      <c r="L253" s="214"/>
      <c r="M253" s="214"/>
      <c r="N253" s="214"/>
      <c r="O253" s="214"/>
      <c r="P253" s="206"/>
    </row>
    <row r="254" spans="1:16">
      <c r="A254" s="208"/>
      <c r="B254" s="209"/>
      <c r="C254" s="206"/>
      <c r="D254" s="206"/>
      <c r="E254" s="206"/>
      <c r="F254" s="206"/>
      <c r="G254" s="206"/>
      <c r="H254" s="206"/>
      <c r="I254" s="206"/>
      <c r="J254" s="206"/>
      <c r="K254" s="214"/>
      <c r="L254" s="214"/>
      <c r="M254" s="214"/>
      <c r="N254" s="214"/>
      <c r="O254" s="214"/>
      <c r="P254" s="206"/>
    </row>
    <row r="255" spans="1:16">
      <c r="A255" s="208"/>
      <c r="B255" s="209"/>
      <c r="C255" s="207"/>
      <c r="D255" s="207"/>
      <c r="E255" s="207"/>
      <c r="F255" s="207"/>
      <c r="G255" s="207"/>
      <c r="H255" s="207"/>
      <c r="I255" s="207"/>
      <c r="J255" s="207"/>
      <c r="K255" s="215"/>
      <c r="L255" s="215"/>
      <c r="M255" s="215"/>
      <c r="N255" s="215"/>
      <c r="O255" s="215"/>
      <c r="P255" s="207"/>
    </row>
    <row r="256" spans="1:16" ht="24">
      <c r="A256" s="42" t="s">
        <v>54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1"/>
      <c r="M256" s="81"/>
      <c r="N256" s="82"/>
      <c r="O256" s="82"/>
      <c r="P256" s="82"/>
    </row>
    <row r="257" spans="1:16" ht="24">
      <c r="A257" s="42" t="s">
        <v>55</v>
      </c>
      <c r="B257" s="42">
        <v>4</v>
      </c>
      <c r="C257" s="42">
        <v>0</v>
      </c>
      <c r="D257" s="42">
        <v>0</v>
      </c>
      <c r="E257" s="42">
        <v>0</v>
      </c>
      <c r="F257" s="42">
        <f>C257+D257+D257</f>
        <v>0</v>
      </c>
      <c r="G257" s="42">
        <v>11</v>
      </c>
      <c r="H257" s="42">
        <v>0</v>
      </c>
      <c r="I257" s="42">
        <v>0</v>
      </c>
      <c r="J257" s="42">
        <f>G257-H257-I257</f>
        <v>11</v>
      </c>
      <c r="K257" s="42">
        <f>F257+J257</f>
        <v>11</v>
      </c>
      <c r="L257" s="42">
        <v>0</v>
      </c>
      <c r="M257" s="42" t="s">
        <v>81</v>
      </c>
      <c r="N257" s="44">
        <f>L257*O257</f>
        <v>0</v>
      </c>
      <c r="O257" s="44">
        <v>0</v>
      </c>
      <c r="P257" s="44">
        <v>0</v>
      </c>
    </row>
    <row r="258" spans="1:16" ht="24">
      <c r="A258" s="42" t="s">
        <v>56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4">
        <f t="shared" ref="N258:N269" si="47">L258*O258</f>
        <v>0</v>
      </c>
      <c r="O258" s="44"/>
      <c r="P258" s="44"/>
    </row>
    <row r="259" spans="1:16" ht="24">
      <c r="A259" s="42" t="s">
        <v>57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4">
        <f t="shared" si="47"/>
        <v>0</v>
      </c>
      <c r="O259" s="44"/>
      <c r="P259" s="44"/>
    </row>
    <row r="260" spans="1:16" ht="24">
      <c r="A260" s="42" t="s">
        <v>58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4">
        <f t="shared" si="47"/>
        <v>0</v>
      </c>
      <c r="O260" s="44"/>
      <c r="P260" s="44"/>
    </row>
    <row r="261" spans="1:16" ht="24">
      <c r="A261" s="42" t="s">
        <v>59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4">
        <f t="shared" si="47"/>
        <v>0</v>
      </c>
      <c r="O261" s="44"/>
      <c r="P261" s="44"/>
    </row>
    <row r="262" spans="1:16" ht="24">
      <c r="A262" s="42" t="s">
        <v>60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4">
        <f t="shared" si="47"/>
        <v>0</v>
      </c>
      <c r="O262" s="44"/>
      <c r="P262" s="44"/>
    </row>
    <row r="263" spans="1:16" ht="24">
      <c r="A263" s="42" t="s">
        <v>61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4">
        <f t="shared" si="47"/>
        <v>0</v>
      </c>
      <c r="O263" s="44"/>
      <c r="P263" s="44"/>
    </row>
    <row r="264" spans="1:16" ht="24">
      <c r="A264" s="42" t="s">
        <v>62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4">
        <f t="shared" si="47"/>
        <v>0</v>
      </c>
      <c r="O264" s="44"/>
      <c r="P264" s="44"/>
    </row>
    <row r="265" spans="1:16" ht="24">
      <c r="A265" s="42" t="s">
        <v>63</v>
      </c>
      <c r="B265" s="42">
        <v>4</v>
      </c>
      <c r="C265" s="42">
        <v>0</v>
      </c>
      <c r="D265" s="42">
        <v>0</v>
      </c>
      <c r="E265" s="42">
        <v>0</v>
      </c>
      <c r="F265" s="42">
        <f t="shared" ref="F265:F270" si="48">C265+D265+D265</f>
        <v>0</v>
      </c>
      <c r="G265" s="42">
        <v>28</v>
      </c>
      <c r="H265" s="42">
        <v>0</v>
      </c>
      <c r="I265" s="42">
        <v>0</v>
      </c>
      <c r="J265" s="42">
        <f t="shared" ref="J265:J270" si="49">G265-H265-I265</f>
        <v>28</v>
      </c>
      <c r="K265" s="42">
        <f t="shared" ref="K265:K270" si="50">F265+J265</f>
        <v>28</v>
      </c>
      <c r="L265" s="42">
        <v>0</v>
      </c>
      <c r="M265" s="42" t="s">
        <v>81</v>
      </c>
      <c r="N265" s="44">
        <f t="shared" si="47"/>
        <v>0</v>
      </c>
      <c r="O265" s="44">
        <v>0</v>
      </c>
      <c r="P265" s="44">
        <v>0</v>
      </c>
    </row>
    <row r="266" spans="1:16" ht="24">
      <c r="A266" s="42" t="s">
        <v>64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4">
        <f t="shared" si="47"/>
        <v>0</v>
      </c>
      <c r="O266" s="44"/>
      <c r="P266" s="44"/>
    </row>
    <row r="267" spans="1:16" ht="24">
      <c r="A267" s="42" t="s">
        <v>65</v>
      </c>
      <c r="B267" s="42">
        <v>8</v>
      </c>
      <c r="C267" s="42">
        <v>0</v>
      </c>
      <c r="D267" s="42">
        <v>0</v>
      </c>
      <c r="E267" s="42">
        <v>0</v>
      </c>
      <c r="F267" s="42">
        <f t="shared" si="48"/>
        <v>0</v>
      </c>
      <c r="G267" s="42">
        <v>50</v>
      </c>
      <c r="H267" s="42">
        <v>0</v>
      </c>
      <c r="I267" s="42">
        <v>0</v>
      </c>
      <c r="J267" s="42">
        <f t="shared" si="49"/>
        <v>50</v>
      </c>
      <c r="K267" s="42">
        <f t="shared" si="50"/>
        <v>50</v>
      </c>
      <c r="L267" s="42">
        <v>0</v>
      </c>
      <c r="M267" s="42" t="s">
        <v>81</v>
      </c>
      <c r="N267" s="44">
        <f t="shared" si="47"/>
        <v>0</v>
      </c>
      <c r="O267" s="44">
        <v>0</v>
      </c>
      <c r="P267" s="44">
        <v>0</v>
      </c>
    </row>
    <row r="268" spans="1:16" ht="24">
      <c r="A268" s="42" t="s">
        <v>66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4">
        <f t="shared" si="47"/>
        <v>0</v>
      </c>
      <c r="O268" s="44"/>
      <c r="P268" s="44"/>
    </row>
    <row r="269" spans="1:16" ht="24">
      <c r="A269" s="42" t="s">
        <v>67</v>
      </c>
      <c r="B269" s="83"/>
      <c r="C269" s="83"/>
      <c r="D269" s="83"/>
      <c r="E269" s="83"/>
      <c r="F269" s="42"/>
      <c r="G269" s="83"/>
      <c r="H269" s="83"/>
      <c r="I269" s="83"/>
      <c r="J269" s="42"/>
      <c r="K269" s="42"/>
      <c r="L269" s="83"/>
      <c r="M269" s="83"/>
      <c r="N269" s="44">
        <f t="shared" si="47"/>
        <v>0</v>
      </c>
      <c r="O269" s="44"/>
      <c r="P269" s="138"/>
    </row>
    <row r="270" spans="1:16" ht="24">
      <c r="A270" s="84" t="s">
        <v>23</v>
      </c>
      <c r="B270" s="85">
        <f>SUM(B257:B269)</f>
        <v>16</v>
      </c>
      <c r="C270" s="85">
        <f>SUM(C257:C269)</f>
        <v>0</v>
      </c>
      <c r="D270" s="85">
        <f>SUM(D257:D269)</f>
        <v>0</v>
      </c>
      <c r="E270" s="85">
        <f>SUM(E257:E269)</f>
        <v>0</v>
      </c>
      <c r="F270" s="86">
        <f t="shared" si="48"/>
        <v>0</v>
      </c>
      <c r="G270" s="85">
        <f>SUM(G257:G269)</f>
        <v>89</v>
      </c>
      <c r="H270" s="85">
        <f>SUM(H257:H269)</f>
        <v>0</v>
      </c>
      <c r="I270" s="85">
        <f>SUM(I257:I269)</f>
        <v>0</v>
      </c>
      <c r="J270" s="86">
        <f t="shared" si="49"/>
        <v>89</v>
      </c>
      <c r="K270" s="86">
        <f t="shared" si="50"/>
        <v>89</v>
      </c>
      <c r="L270" s="85">
        <f>SUM(L257:L269)</f>
        <v>0</v>
      </c>
      <c r="M270" s="42" t="s">
        <v>81</v>
      </c>
      <c r="N270" s="87">
        <f>SUM(N257:N269)</f>
        <v>0</v>
      </c>
      <c r="O270" s="112" t="e">
        <f t="shared" ref="O270" si="51">N270/L270</f>
        <v>#DIV/0!</v>
      </c>
      <c r="P270" s="87">
        <f>SUM(P257:P269)/3</f>
        <v>0</v>
      </c>
    </row>
    <row r="271" spans="1:16" ht="17.2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</row>
    <row r="272" spans="1:16" ht="24">
      <c r="A272" s="208" t="s">
        <v>31</v>
      </c>
      <c r="B272" s="209" t="s">
        <v>20</v>
      </c>
      <c r="C272" s="210" t="s">
        <v>40</v>
      </c>
      <c r="D272" s="211"/>
      <c r="E272" s="211"/>
      <c r="F272" s="212"/>
      <c r="G272" s="210" t="s">
        <v>41</v>
      </c>
      <c r="H272" s="211"/>
      <c r="I272" s="211"/>
      <c r="J272" s="212"/>
      <c r="K272" s="213" t="s">
        <v>42</v>
      </c>
      <c r="L272" s="213" t="s">
        <v>43</v>
      </c>
      <c r="M272" s="213" t="s">
        <v>44</v>
      </c>
      <c r="N272" s="213" t="s">
        <v>45</v>
      </c>
      <c r="O272" s="213" t="s">
        <v>46</v>
      </c>
      <c r="P272" s="205" t="s">
        <v>21</v>
      </c>
    </row>
    <row r="273" spans="1:16">
      <c r="A273" s="208"/>
      <c r="B273" s="209"/>
      <c r="C273" s="205" t="s">
        <v>47</v>
      </c>
      <c r="D273" s="205" t="s">
        <v>48</v>
      </c>
      <c r="E273" s="205" t="s">
        <v>49</v>
      </c>
      <c r="F273" s="205" t="s">
        <v>50</v>
      </c>
      <c r="G273" s="205" t="s">
        <v>51</v>
      </c>
      <c r="H273" s="205" t="s">
        <v>52</v>
      </c>
      <c r="I273" s="205" t="s">
        <v>49</v>
      </c>
      <c r="J273" s="205" t="s">
        <v>53</v>
      </c>
      <c r="K273" s="214"/>
      <c r="L273" s="214"/>
      <c r="M273" s="214"/>
      <c r="N273" s="214"/>
      <c r="O273" s="214"/>
      <c r="P273" s="206"/>
    </row>
    <row r="274" spans="1:16">
      <c r="A274" s="208"/>
      <c r="B274" s="209"/>
      <c r="C274" s="206"/>
      <c r="D274" s="206"/>
      <c r="E274" s="206"/>
      <c r="F274" s="206"/>
      <c r="G274" s="206"/>
      <c r="H274" s="206"/>
      <c r="I274" s="206"/>
      <c r="J274" s="206"/>
      <c r="K274" s="214"/>
      <c r="L274" s="214"/>
      <c r="M274" s="214"/>
      <c r="N274" s="214"/>
      <c r="O274" s="214"/>
      <c r="P274" s="206"/>
    </row>
    <row r="275" spans="1:16">
      <c r="A275" s="208"/>
      <c r="B275" s="209"/>
      <c r="C275" s="207"/>
      <c r="D275" s="207"/>
      <c r="E275" s="207"/>
      <c r="F275" s="207"/>
      <c r="G275" s="207"/>
      <c r="H275" s="207"/>
      <c r="I275" s="207"/>
      <c r="J275" s="207"/>
      <c r="K275" s="215"/>
      <c r="L275" s="215"/>
      <c r="M275" s="215"/>
      <c r="N275" s="215"/>
      <c r="O275" s="215"/>
      <c r="P275" s="207"/>
    </row>
    <row r="276" spans="1:16" ht="24">
      <c r="A276" s="42" t="s">
        <v>54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1"/>
      <c r="M276" s="81"/>
      <c r="N276" s="81"/>
      <c r="O276" s="81"/>
      <c r="P276" s="81"/>
    </row>
    <row r="277" spans="1:16" ht="24">
      <c r="A277" s="42" t="s">
        <v>55</v>
      </c>
      <c r="B277" s="42">
        <v>5</v>
      </c>
      <c r="C277" s="42">
        <v>10</v>
      </c>
      <c r="D277" s="42">
        <v>0</v>
      </c>
      <c r="E277" s="42">
        <v>0</v>
      </c>
      <c r="F277" s="42">
        <f>C277+D277+E277</f>
        <v>10</v>
      </c>
      <c r="G277" s="42">
        <v>0</v>
      </c>
      <c r="H277" s="42">
        <v>0</v>
      </c>
      <c r="I277" s="42">
        <v>0</v>
      </c>
      <c r="J277" s="42">
        <f>G277-H277-I277</f>
        <v>0</v>
      </c>
      <c r="K277" s="42">
        <f>F277+J277</f>
        <v>10</v>
      </c>
      <c r="L277" s="81">
        <v>0</v>
      </c>
      <c r="M277" s="81"/>
      <c r="N277" s="81">
        <v>0</v>
      </c>
      <c r="O277" s="81">
        <v>0</v>
      </c>
      <c r="P277" s="81">
        <v>0</v>
      </c>
    </row>
    <row r="278" spans="1:16" ht="24">
      <c r="A278" s="42" t="s">
        <v>56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81"/>
      <c r="M278" s="81"/>
      <c r="N278" s="81"/>
      <c r="O278" s="81"/>
      <c r="P278" s="81"/>
    </row>
    <row r="279" spans="1:16" ht="24">
      <c r="A279" s="42" t="s">
        <v>57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81"/>
      <c r="M279" s="81"/>
      <c r="N279" s="81"/>
      <c r="O279" s="81"/>
      <c r="P279" s="81"/>
    </row>
    <row r="280" spans="1:16" ht="24">
      <c r="A280" s="42" t="s">
        <v>58</v>
      </c>
      <c r="B280" s="42">
        <v>3</v>
      </c>
      <c r="C280" s="42">
        <v>6</v>
      </c>
      <c r="D280" s="42">
        <v>0</v>
      </c>
      <c r="E280" s="42">
        <v>0</v>
      </c>
      <c r="F280" s="42">
        <f t="shared" ref="F280:F290" si="52">C280+D280+E280</f>
        <v>6</v>
      </c>
      <c r="G280" s="42">
        <v>0</v>
      </c>
      <c r="H280" s="42">
        <v>0</v>
      </c>
      <c r="I280" s="42">
        <v>0</v>
      </c>
      <c r="J280" s="42">
        <f t="shared" ref="J280:J290" si="53">G280-H280-I280</f>
        <v>0</v>
      </c>
      <c r="K280" s="42">
        <f t="shared" ref="K280:K290" si="54">F280+J280</f>
        <v>6</v>
      </c>
      <c r="L280" s="81">
        <v>0</v>
      </c>
      <c r="M280" s="81"/>
      <c r="N280" s="81">
        <v>0</v>
      </c>
      <c r="O280" s="81">
        <v>0</v>
      </c>
      <c r="P280" s="81">
        <v>0</v>
      </c>
    </row>
    <row r="281" spans="1:16" ht="24">
      <c r="A281" s="42" t="s">
        <v>59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1"/>
      <c r="M281" s="81"/>
      <c r="N281" s="81"/>
      <c r="O281" s="81"/>
      <c r="P281" s="81"/>
    </row>
    <row r="282" spans="1:16" ht="24">
      <c r="A282" s="42" t="s">
        <v>60</v>
      </c>
      <c r="B282" s="42">
        <v>2</v>
      </c>
      <c r="C282" s="42">
        <v>4</v>
      </c>
      <c r="D282" s="42">
        <v>0</v>
      </c>
      <c r="E282" s="42">
        <v>0</v>
      </c>
      <c r="F282" s="42">
        <f t="shared" si="52"/>
        <v>4</v>
      </c>
      <c r="G282" s="42">
        <v>0</v>
      </c>
      <c r="H282" s="42">
        <v>0</v>
      </c>
      <c r="I282" s="42">
        <v>0</v>
      </c>
      <c r="J282" s="42">
        <f t="shared" si="53"/>
        <v>0</v>
      </c>
      <c r="K282" s="42">
        <f t="shared" si="54"/>
        <v>4</v>
      </c>
      <c r="L282" s="81">
        <v>0</v>
      </c>
      <c r="M282" s="81"/>
      <c r="N282" s="81">
        <v>0</v>
      </c>
      <c r="O282" s="81">
        <v>0</v>
      </c>
      <c r="P282" s="81">
        <v>0</v>
      </c>
    </row>
    <row r="283" spans="1:16" ht="24">
      <c r="A283" s="42" t="s">
        <v>61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1"/>
      <c r="M283" s="81"/>
      <c r="N283" s="81"/>
      <c r="O283" s="81"/>
      <c r="P283" s="81"/>
    </row>
    <row r="284" spans="1:16" ht="24">
      <c r="A284" s="42" t="s">
        <v>62</v>
      </c>
      <c r="B284" s="42">
        <v>3</v>
      </c>
      <c r="C284" s="42">
        <v>8</v>
      </c>
      <c r="D284" s="42">
        <v>0</v>
      </c>
      <c r="E284" s="42">
        <v>0</v>
      </c>
      <c r="F284" s="42">
        <f t="shared" si="52"/>
        <v>8</v>
      </c>
      <c r="G284" s="42">
        <v>0</v>
      </c>
      <c r="H284" s="42">
        <v>0</v>
      </c>
      <c r="I284" s="42">
        <v>0</v>
      </c>
      <c r="J284" s="42">
        <f t="shared" si="53"/>
        <v>0</v>
      </c>
      <c r="K284" s="42">
        <f t="shared" si="54"/>
        <v>8</v>
      </c>
      <c r="L284" s="81">
        <v>0</v>
      </c>
      <c r="M284" s="81"/>
      <c r="N284" s="81">
        <v>0</v>
      </c>
      <c r="O284" s="81">
        <v>0</v>
      </c>
      <c r="P284" s="81">
        <v>0</v>
      </c>
    </row>
    <row r="285" spans="1:16" ht="24">
      <c r="A285" s="42" t="s">
        <v>63</v>
      </c>
      <c r="B285" s="42">
        <v>4</v>
      </c>
      <c r="C285" s="42">
        <v>9</v>
      </c>
      <c r="D285" s="42">
        <v>0</v>
      </c>
      <c r="E285" s="42">
        <v>0</v>
      </c>
      <c r="F285" s="42">
        <f t="shared" si="52"/>
        <v>9</v>
      </c>
      <c r="G285" s="42">
        <v>0</v>
      </c>
      <c r="H285" s="42">
        <v>0</v>
      </c>
      <c r="I285" s="42">
        <v>0</v>
      </c>
      <c r="J285" s="42">
        <f t="shared" si="53"/>
        <v>0</v>
      </c>
      <c r="K285" s="42">
        <f t="shared" si="54"/>
        <v>9</v>
      </c>
      <c r="L285" s="81">
        <v>0</v>
      </c>
      <c r="M285" s="81"/>
      <c r="N285" s="81">
        <v>0</v>
      </c>
      <c r="O285" s="81">
        <v>0</v>
      </c>
      <c r="P285" s="81">
        <v>0</v>
      </c>
    </row>
    <row r="286" spans="1:16" ht="24">
      <c r="A286" s="42" t="s">
        <v>64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81"/>
      <c r="M286" s="81"/>
      <c r="N286" s="81"/>
      <c r="O286" s="81"/>
      <c r="P286" s="81"/>
    </row>
    <row r="287" spans="1:16" ht="24">
      <c r="A287" s="42" t="s">
        <v>65</v>
      </c>
      <c r="B287" s="42">
        <v>3</v>
      </c>
      <c r="C287" s="42">
        <v>8</v>
      </c>
      <c r="D287" s="42">
        <v>0</v>
      </c>
      <c r="E287" s="42">
        <v>0</v>
      </c>
      <c r="F287" s="42">
        <f t="shared" si="52"/>
        <v>8</v>
      </c>
      <c r="G287" s="42">
        <v>0</v>
      </c>
      <c r="H287" s="42">
        <v>0</v>
      </c>
      <c r="I287" s="42">
        <v>0</v>
      </c>
      <c r="J287" s="42">
        <f t="shared" si="53"/>
        <v>0</v>
      </c>
      <c r="K287" s="42">
        <f t="shared" si="54"/>
        <v>8</v>
      </c>
      <c r="L287" s="81">
        <v>0</v>
      </c>
      <c r="M287" s="81"/>
      <c r="N287" s="81">
        <v>0</v>
      </c>
      <c r="O287" s="81">
        <v>0</v>
      </c>
      <c r="P287" s="81">
        <v>0</v>
      </c>
    </row>
    <row r="288" spans="1:16" ht="24">
      <c r="A288" s="42" t="s">
        <v>66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81"/>
      <c r="M288" s="81"/>
      <c r="N288" s="81"/>
      <c r="O288" s="81"/>
      <c r="P288" s="81"/>
    </row>
    <row r="289" spans="1:16" ht="24">
      <c r="A289" s="42" t="s">
        <v>67</v>
      </c>
      <c r="B289" s="83"/>
      <c r="C289" s="83"/>
      <c r="D289" s="83"/>
      <c r="E289" s="83"/>
      <c r="F289" s="42"/>
      <c r="G289" s="83"/>
      <c r="H289" s="83"/>
      <c r="I289" s="83"/>
      <c r="J289" s="42"/>
      <c r="K289" s="42"/>
      <c r="L289" s="100"/>
      <c r="M289" s="100"/>
      <c r="N289" s="100"/>
      <c r="O289" s="81"/>
      <c r="P289" s="100"/>
    </row>
    <row r="290" spans="1:16" ht="24">
      <c r="A290" s="84" t="s">
        <v>23</v>
      </c>
      <c r="B290" s="85">
        <f>SUM(B277:B289)</f>
        <v>20</v>
      </c>
      <c r="C290" s="85">
        <f>SUM(C277:C289)</f>
        <v>45</v>
      </c>
      <c r="D290" s="85">
        <f>SUM(D277:D289)</f>
        <v>0</v>
      </c>
      <c r="E290" s="85">
        <f>SUM(E277:E289)</f>
        <v>0</v>
      </c>
      <c r="F290" s="86">
        <f t="shared" si="52"/>
        <v>45</v>
      </c>
      <c r="G290" s="85">
        <f>SUM(G277:G289)</f>
        <v>0</v>
      </c>
      <c r="H290" s="85">
        <f>SUM(H277:H289)</f>
        <v>0</v>
      </c>
      <c r="I290" s="85">
        <f>SUM(I277:I289)</f>
        <v>0</v>
      </c>
      <c r="J290" s="86">
        <f t="shared" si="53"/>
        <v>0</v>
      </c>
      <c r="K290" s="86">
        <f t="shared" si="54"/>
        <v>45</v>
      </c>
      <c r="L290" s="85">
        <f>SUM(L277:L289)</f>
        <v>0</v>
      </c>
      <c r="M290" s="85"/>
      <c r="N290" s="85">
        <f>SUM(N277:N289)</f>
        <v>0</v>
      </c>
      <c r="O290" s="89">
        <v>0</v>
      </c>
      <c r="P290" s="85">
        <f>SUM(P277:P289)</f>
        <v>0</v>
      </c>
    </row>
    <row r="291" spans="1:16" ht="17.2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</row>
    <row r="292" spans="1:16" ht="24">
      <c r="A292" s="208" t="s">
        <v>33</v>
      </c>
      <c r="B292" s="209" t="s">
        <v>20</v>
      </c>
      <c r="C292" s="210" t="s">
        <v>40</v>
      </c>
      <c r="D292" s="211"/>
      <c r="E292" s="211"/>
      <c r="F292" s="212"/>
      <c r="G292" s="210" t="s">
        <v>41</v>
      </c>
      <c r="H292" s="211"/>
      <c r="I292" s="211"/>
      <c r="J292" s="212"/>
      <c r="K292" s="213" t="s">
        <v>42</v>
      </c>
      <c r="L292" s="213" t="s">
        <v>43</v>
      </c>
      <c r="M292" s="213" t="s">
        <v>44</v>
      </c>
      <c r="N292" s="213" t="s">
        <v>45</v>
      </c>
      <c r="O292" s="213" t="s">
        <v>46</v>
      </c>
      <c r="P292" s="205" t="s">
        <v>21</v>
      </c>
    </row>
    <row r="293" spans="1:16">
      <c r="A293" s="208"/>
      <c r="B293" s="209"/>
      <c r="C293" s="205" t="s">
        <v>47</v>
      </c>
      <c r="D293" s="205" t="s">
        <v>48</v>
      </c>
      <c r="E293" s="205" t="s">
        <v>49</v>
      </c>
      <c r="F293" s="205" t="s">
        <v>50</v>
      </c>
      <c r="G293" s="205" t="s">
        <v>51</v>
      </c>
      <c r="H293" s="205" t="s">
        <v>52</v>
      </c>
      <c r="I293" s="205" t="s">
        <v>49</v>
      </c>
      <c r="J293" s="205" t="s">
        <v>53</v>
      </c>
      <c r="K293" s="214"/>
      <c r="L293" s="214"/>
      <c r="M293" s="214"/>
      <c r="N293" s="214"/>
      <c r="O293" s="214"/>
      <c r="P293" s="206"/>
    </row>
    <row r="294" spans="1:16">
      <c r="A294" s="208"/>
      <c r="B294" s="209"/>
      <c r="C294" s="206"/>
      <c r="D294" s="206"/>
      <c r="E294" s="206"/>
      <c r="F294" s="206"/>
      <c r="G294" s="206"/>
      <c r="H294" s="206"/>
      <c r="I294" s="206"/>
      <c r="J294" s="206"/>
      <c r="K294" s="214"/>
      <c r="L294" s="214"/>
      <c r="M294" s="214"/>
      <c r="N294" s="214"/>
      <c r="O294" s="214"/>
      <c r="P294" s="206"/>
    </row>
    <row r="295" spans="1:16">
      <c r="A295" s="208"/>
      <c r="B295" s="209"/>
      <c r="C295" s="207"/>
      <c r="D295" s="207"/>
      <c r="E295" s="207"/>
      <c r="F295" s="207"/>
      <c r="G295" s="207"/>
      <c r="H295" s="207"/>
      <c r="I295" s="207"/>
      <c r="J295" s="207"/>
      <c r="K295" s="215"/>
      <c r="L295" s="215"/>
      <c r="M295" s="215"/>
      <c r="N295" s="215"/>
      <c r="O295" s="215"/>
      <c r="P295" s="207"/>
    </row>
    <row r="296" spans="1:16" ht="24">
      <c r="A296" s="42" t="s">
        <v>54</v>
      </c>
      <c r="B296" s="42">
        <v>7</v>
      </c>
      <c r="C296" s="42">
        <v>78</v>
      </c>
      <c r="D296" s="42">
        <v>0</v>
      </c>
      <c r="E296" s="42">
        <v>0</v>
      </c>
      <c r="F296" s="42">
        <f>C296+D296+E296</f>
        <v>78</v>
      </c>
      <c r="G296" s="42">
        <v>0</v>
      </c>
      <c r="H296" s="42">
        <v>0</v>
      </c>
      <c r="I296" s="42">
        <v>0</v>
      </c>
      <c r="J296" s="42">
        <f>G296-H296-I296</f>
        <v>0</v>
      </c>
      <c r="K296" s="42">
        <f>F296+J296</f>
        <v>78</v>
      </c>
      <c r="L296" s="42"/>
      <c r="M296" s="42"/>
      <c r="N296" s="42">
        <f>L296*O296</f>
        <v>0</v>
      </c>
      <c r="O296" s="42"/>
      <c r="P296" s="42">
        <v>0</v>
      </c>
    </row>
    <row r="297" spans="1:16" ht="24">
      <c r="A297" s="42" t="s">
        <v>55</v>
      </c>
      <c r="B297" s="42">
        <v>8</v>
      </c>
      <c r="C297" s="42">
        <v>99</v>
      </c>
      <c r="D297" s="42">
        <v>0</v>
      </c>
      <c r="E297" s="42">
        <v>0</v>
      </c>
      <c r="F297" s="42">
        <f t="shared" ref="F297:F310" si="55">C297+D297+E297</f>
        <v>99</v>
      </c>
      <c r="G297" s="42">
        <v>0</v>
      </c>
      <c r="H297" s="42">
        <v>0</v>
      </c>
      <c r="I297" s="42">
        <v>0</v>
      </c>
      <c r="J297" s="42">
        <f t="shared" ref="J297:J310" si="56">G297-H297-I297</f>
        <v>0</v>
      </c>
      <c r="K297" s="42">
        <f t="shared" ref="K297:K310" si="57">F297+J297</f>
        <v>99</v>
      </c>
      <c r="L297" s="42"/>
      <c r="M297" s="42"/>
      <c r="N297" s="42">
        <f t="shared" ref="N297:N309" si="58">L297*O297</f>
        <v>0</v>
      </c>
      <c r="O297" s="42">
        <v>0</v>
      </c>
      <c r="P297" s="42">
        <v>0</v>
      </c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4"/>
      <c r="M298" s="44"/>
      <c r="N298" s="42">
        <f t="shared" si="58"/>
        <v>0</v>
      </c>
      <c r="O298" s="44"/>
      <c r="P298" s="44"/>
    </row>
    <row r="299" spans="1:16" ht="24">
      <c r="A299" s="42" t="s">
        <v>57</v>
      </c>
      <c r="B299" s="42">
        <v>35</v>
      </c>
      <c r="C299" s="42">
        <v>540</v>
      </c>
      <c r="D299" s="42">
        <v>0</v>
      </c>
      <c r="E299" s="42">
        <v>0</v>
      </c>
      <c r="F299" s="42">
        <f t="shared" si="55"/>
        <v>540</v>
      </c>
      <c r="G299" s="42">
        <v>150</v>
      </c>
      <c r="H299" s="42">
        <v>0</v>
      </c>
      <c r="I299" s="42">
        <v>0</v>
      </c>
      <c r="J299" s="42">
        <f t="shared" si="56"/>
        <v>150</v>
      </c>
      <c r="K299" s="42">
        <f t="shared" si="57"/>
        <v>690</v>
      </c>
      <c r="L299" s="44">
        <v>0</v>
      </c>
      <c r="M299" s="44" t="s">
        <v>109</v>
      </c>
      <c r="N299" s="45">
        <f t="shared" si="58"/>
        <v>0</v>
      </c>
      <c r="O299" s="44">
        <v>0</v>
      </c>
      <c r="P299" s="44">
        <v>0</v>
      </c>
    </row>
    <row r="300" spans="1:16" ht="24">
      <c r="A300" s="42" t="s">
        <v>58</v>
      </c>
      <c r="B300" s="42">
        <v>52</v>
      </c>
      <c r="C300" s="42">
        <v>685</v>
      </c>
      <c r="D300" s="42">
        <v>0</v>
      </c>
      <c r="E300" s="42">
        <v>0</v>
      </c>
      <c r="F300" s="42">
        <f t="shared" si="55"/>
        <v>685</v>
      </c>
      <c r="G300" s="42">
        <v>261</v>
      </c>
      <c r="H300" s="42">
        <v>0</v>
      </c>
      <c r="I300" s="42">
        <v>0</v>
      </c>
      <c r="J300" s="42">
        <f t="shared" si="56"/>
        <v>261</v>
      </c>
      <c r="K300" s="42">
        <f t="shared" si="57"/>
        <v>946</v>
      </c>
      <c r="L300" s="44">
        <v>0</v>
      </c>
      <c r="M300" s="44" t="s">
        <v>109</v>
      </c>
      <c r="N300" s="45">
        <f t="shared" si="58"/>
        <v>0</v>
      </c>
      <c r="O300" s="44">
        <v>0</v>
      </c>
      <c r="P300" s="44">
        <v>0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4"/>
      <c r="M301" s="44"/>
      <c r="N301" s="42">
        <f t="shared" si="58"/>
        <v>0</v>
      </c>
      <c r="O301" s="44"/>
      <c r="P301" s="44"/>
    </row>
    <row r="302" spans="1:16" ht="24">
      <c r="A302" s="42" t="s">
        <v>60</v>
      </c>
      <c r="B302" s="42">
        <v>29</v>
      </c>
      <c r="C302" s="42">
        <v>315</v>
      </c>
      <c r="D302" s="42">
        <v>0</v>
      </c>
      <c r="E302" s="42">
        <v>0</v>
      </c>
      <c r="F302" s="42">
        <f t="shared" si="55"/>
        <v>315</v>
      </c>
      <c r="G302" s="42">
        <v>0</v>
      </c>
      <c r="H302" s="42">
        <v>0</v>
      </c>
      <c r="I302" s="42">
        <v>0</v>
      </c>
      <c r="J302" s="42">
        <f t="shared" si="56"/>
        <v>0</v>
      </c>
      <c r="K302" s="42">
        <f t="shared" si="57"/>
        <v>315</v>
      </c>
      <c r="L302" s="44">
        <v>0</v>
      </c>
      <c r="M302" s="44" t="s">
        <v>109</v>
      </c>
      <c r="N302" s="42">
        <f t="shared" si="58"/>
        <v>0</v>
      </c>
      <c r="O302" s="44">
        <v>0</v>
      </c>
      <c r="P302" s="44">
        <v>0</v>
      </c>
    </row>
    <row r="303" spans="1:16" ht="24">
      <c r="A303" s="42" t="s">
        <v>61</v>
      </c>
      <c r="B303" s="42">
        <v>19</v>
      </c>
      <c r="C303" s="42">
        <v>256</v>
      </c>
      <c r="D303" s="42">
        <v>0</v>
      </c>
      <c r="E303" s="42">
        <v>0</v>
      </c>
      <c r="F303" s="42">
        <f t="shared" si="55"/>
        <v>256</v>
      </c>
      <c r="G303" s="42">
        <v>0</v>
      </c>
      <c r="H303" s="42">
        <v>0</v>
      </c>
      <c r="I303" s="42">
        <v>0</v>
      </c>
      <c r="J303" s="42">
        <f t="shared" si="56"/>
        <v>0</v>
      </c>
      <c r="K303" s="42">
        <f t="shared" si="57"/>
        <v>256</v>
      </c>
      <c r="L303" s="44">
        <v>0</v>
      </c>
      <c r="M303" s="44" t="s">
        <v>109</v>
      </c>
      <c r="N303" s="42">
        <f t="shared" si="58"/>
        <v>0</v>
      </c>
      <c r="O303" s="44">
        <v>0</v>
      </c>
      <c r="P303" s="44">
        <v>0</v>
      </c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4"/>
      <c r="M304" s="44"/>
      <c r="N304" s="42">
        <f t="shared" si="58"/>
        <v>0</v>
      </c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4"/>
      <c r="M305" s="44"/>
      <c r="N305" s="42">
        <f t="shared" si="58"/>
        <v>0</v>
      </c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4"/>
      <c r="M306" s="44"/>
      <c r="N306" s="42">
        <f t="shared" si="58"/>
        <v>0</v>
      </c>
      <c r="O306" s="44"/>
      <c r="P306" s="44"/>
    </row>
    <row r="307" spans="1:16" ht="24">
      <c r="A307" s="42" t="s">
        <v>65</v>
      </c>
      <c r="B307" s="42">
        <v>41</v>
      </c>
      <c r="C307" s="42">
        <v>584</v>
      </c>
      <c r="D307" s="42">
        <v>0</v>
      </c>
      <c r="E307" s="42">
        <v>0</v>
      </c>
      <c r="F307" s="42">
        <f t="shared" si="55"/>
        <v>584</v>
      </c>
      <c r="G307" s="42">
        <v>400</v>
      </c>
      <c r="H307" s="42">
        <v>0</v>
      </c>
      <c r="I307" s="42">
        <v>0</v>
      </c>
      <c r="J307" s="42">
        <f t="shared" si="56"/>
        <v>400</v>
      </c>
      <c r="K307" s="42">
        <f t="shared" si="57"/>
        <v>984</v>
      </c>
      <c r="L307" s="44">
        <v>0</v>
      </c>
      <c r="M307" s="44" t="s">
        <v>109</v>
      </c>
      <c r="N307" s="45">
        <f t="shared" si="58"/>
        <v>0</v>
      </c>
      <c r="O307" s="44">
        <v>0</v>
      </c>
      <c r="P307" s="44">
        <v>0</v>
      </c>
    </row>
    <row r="308" spans="1:16" ht="24">
      <c r="A308" s="42" t="s">
        <v>66</v>
      </c>
      <c r="B308" s="42">
        <v>4</v>
      </c>
      <c r="C308" s="42">
        <v>65</v>
      </c>
      <c r="D308" s="42">
        <v>0</v>
      </c>
      <c r="E308" s="42">
        <v>0</v>
      </c>
      <c r="F308" s="42">
        <f t="shared" si="55"/>
        <v>65</v>
      </c>
      <c r="G308" s="42">
        <v>0</v>
      </c>
      <c r="H308" s="42">
        <v>0</v>
      </c>
      <c r="I308" s="42">
        <v>0</v>
      </c>
      <c r="J308" s="42">
        <f t="shared" si="56"/>
        <v>0</v>
      </c>
      <c r="K308" s="42">
        <f t="shared" si="57"/>
        <v>65</v>
      </c>
      <c r="L308" s="44"/>
      <c r="M308" s="44"/>
      <c r="N308" s="42">
        <f t="shared" si="58"/>
        <v>0</v>
      </c>
      <c r="O308" s="44">
        <v>0</v>
      </c>
      <c r="P308" s="44">
        <v>0</v>
      </c>
    </row>
    <row r="309" spans="1:16" ht="24">
      <c r="A309" s="42" t="s">
        <v>67</v>
      </c>
      <c r="B309" s="83"/>
      <c r="C309" s="83"/>
      <c r="D309" s="83"/>
      <c r="E309" s="83"/>
      <c r="F309" s="42"/>
      <c r="G309" s="83"/>
      <c r="H309" s="83"/>
      <c r="I309" s="83"/>
      <c r="J309" s="42"/>
      <c r="K309" s="42"/>
      <c r="L309" s="138"/>
      <c r="M309" s="138"/>
      <c r="N309" s="42">
        <f t="shared" si="58"/>
        <v>0</v>
      </c>
      <c r="O309" s="44"/>
      <c r="P309" s="44"/>
    </row>
    <row r="310" spans="1:16" ht="24">
      <c r="A310" s="84" t="s">
        <v>23</v>
      </c>
      <c r="B310" s="85">
        <f>SUM(B296:B309)</f>
        <v>195</v>
      </c>
      <c r="C310" s="85">
        <f>SUM(C296:C309)</f>
        <v>2622</v>
      </c>
      <c r="D310" s="85">
        <f>SUM(D296:D309)</f>
        <v>0</v>
      </c>
      <c r="E310" s="85">
        <f>SUM(E296:E309)</f>
        <v>0</v>
      </c>
      <c r="F310" s="86">
        <f t="shared" si="55"/>
        <v>2622</v>
      </c>
      <c r="G310" s="85">
        <f>SUM(G296:G309)</f>
        <v>811</v>
      </c>
      <c r="H310" s="85">
        <f>SUM(H296:H309)</f>
        <v>0</v>
      </c>
      <c r="I310" s="85">
        <f>SUM(I296:I309)</f>
        <v>0</v>
      </c>
      <c r="J310" s="86">
        <f t="shared" si="56"/>
        <v>811</v>
      </c>
      <c r="K310" s="86">
        <f t="shared" si="57"/>
        <v>3433</v>
      </c>
      <c r="L310" s="87">
        <f>SUM(L299:L309)</f>
        <v>0</v>
      </c>
      <c r="M310" s="44" t="s">
        <v>109</v>
      </c>
      <c r="N310" s="45">
        <f>SUM(N296:N309)</f>
        <v>0</v>
      </c>
      <c r="O310" s="112" t="e">
        <f>N310/L310</f>
        <v>#DIV/0!</v>
      </c>
      <c r="P310" s="112">
        <f>SUM(P299:P309)/3</f>
        <v>0</v>
      </c>
    </row>
    <row r="311" spans="1:16" ht="17.2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</row>
    <row r="312" spans="1:16" ht="24">
      <c r="A312" s="208" t="s">
        <v>35</v>
      </c>
      <c r="B312" s="209" t="s">
        <v>20</v>
      </c>
      <c r="C312" s="210" t="s">
        <v>40</v>
      </c>
      <c r="D312" s="211"/>
      <c r="E312" s="211"/>
      <c r="F312" s="212"/>
      <c r="G312" s="210" t="s">
        <v>41</v>
      </c>
      <c r="H312" s="211"/>
      <c r="I312" s="211"/>
      <c r="J312" s="212"/>
      <c r="K312" s="213" t="s">
        <v>42</v>
      </c>
      <c r="L312" s="213" t="s">
        <v>43</v>
      </c>
      <c r="M312" s="213" t="s">
        <v>44</v>
      </c>
      <c r="N312" s="213" t="s">
        <v>45</v>
      </c>
      <c r="O312" s="213" t="s">
        <v>46</v>
      </c>
      <c r="P312" s="205" t="s">
        <v>21</v>
      </c>
    </row>
    <row r="313" spans="1:16">
      <c r="A313" s="208"/>
      <c r="B313" s="209"/>
      <c r="C313" s="205" t="s">
        <v>47</v>
      </c>
      <c r="D313" s="205" t="s">
        <v>48</v>
      </c>
      <c r="E313" s="205" t="s">
        <v>49</v>
      </c>
      <c r="F313" s="205" t="s">
        <v>50</v>
      </c>
      <c r="G313" s="205" t="s">
        <v>51</v>
      </c>
      <c r="H313" s="205" t="s">
        <v>52</v>
      </c>
      <c r="I313" s="205" t="s">
        <v>49</v>
      </c>
      <c r="J313" s="205" t="s">
        <v>53</v>
      </c>
      <c r="K313" s="214"/>
      <c r="L313" s="214"/>
      <c r="M313" s="214"/>
      <c r="N313" s="214"/>
      <c r="O313" s="214"/>
      <c r="P313" s="206"/>
    </row>
    <row r="314" spans="1:16">
      <c r="A314" s="208"/>
      <c r="B314" s="209"/>
      <c r="C314" s="206"/>
      <c r="D314" s="206"/>
      <c r="E314" s="206"/>
      <c r="F314" s="206"/>
      <c r="G314" s="206"/>
      <c r="H314" s="206"/>
      <c r="I314" s="206"/>
      <c r="J314" s="206"/>
      <c r="K314" s="214"/>
      <c r="L314" s="214"/>
      <c r="M314" s="214"/>
      <c r="N314" s="214"/>
      <c r="O314" s="214"/>
      <c r="P314" s="206"/>
    </row>
    <row r="315" spans="1:16">
      <c r="A315" s="208"/>
      <c r="B315" s="209"/>
      <c r="C315" s="207"/>
      <c r="D315" s="207"/>
      <c r="E315" s="207"/>
      <c r="F315" s="207"/>
      <c r="G315" s="207"/>
      <c r="H315" s="207"/>
      <c r="I315" s="207"/>
      <c r="J315" s="207"/>
      <c r="K315" s="215"/>
      <c r="L315" s="215"/>
      <c r="M315" s="215"/>
      <c r="N315" s="215"/>
      <c r="O315" s="215"/>
      <c r="P315" s="207"/>
    </row>
    <row r="316" spans="1:16" ht="24">
      <c r="A316" s="42" t="s">
        <v>54</v>
      </c>
      <c r="B316" s="42">
        <v>112</v>
      </c>
      <c r="C316" s="42">
        <v>462</v>
      </c>
      <c r="D316" s="42">
        <v>0</v>
      </c>
      <c r="E316" s="42">
        <v>0</v>
      </c>
      <c r="F316" s="42">
        <f>C316+D316+D316</f>
        <v>462</v>
      </c>
      <c r="G316" s="42">
        <v>0</v>
      </c>
      <c r="H316" s="42">
        <v>0</v>
      </c>
      <c r="I316" s="42">
        <v>0</v>
      </c>
      <c r="J316" s="42">
        <f>G316-H316-I316</f>
        <v>0</v>
      </c>
      <c r="K316" s="42">
        <f>F316+J316</f>
        <v>462</v>
      </c>
      <c r="L316" s="81">
        <v>0</v>
      </c>
      <c r="M316" s="81"/>
      <c r="N316" s="81">
        <v>0</v>
      </c>
      <c r="O316" s="81" t="e">
        <f>N316/L316</f>
        <v>#DIV/0!</v>
      </c>
      <c r="P316" s="81"/>
    </row>
    <row r="317" spans="1:16" ht="24">
      <c r="A317" s="42" t="s">
        <v>55</v>
      </c>
      <c r="B317" s="42">
        <v>102</v>
      </c>
      <c r="C317" s="42">
        <v>389</v>
      </c>
      <c r="D317" s="42">
        <v>0</v>
      </c>
      <c r="E317" s="42">
        <v>0</v>
      </c>
      <c r="F317" s="42">
        <f t="shared" ref="F317:F330" si="59">C317+D317+D317</f>
        <v>389</v>
      </c>
      <c r="G317" s="42">
        <v>0</v>
      </c>
      <c r="H317" s="42">
        <v>0</v>
      </c>
      <c r="I317" s="42">
        <v>0</v>
      </c>
      <c r="J317" s="42">
        <f t="shared" ref="J317:J330" si="60">G317-H317-I317</f>
        <v>0</v>
      </c>
      <c r="K317" s="42">
        <f t="shared" ref="K317:K330" si="61">F317+J317</f>
        <v>389</v>
      </c>
      <c r="L317" s="81">
        <v>0</v>
      </c>
      <c r="M317" s="81"/>
      <c r="N317" s="81">
        <v>0</v>
      </c>
      <c r="O317" s="81" t="e">
        <f t="shared" ref="O317:O330" si="62">N317/L317</f>
        <v>#DIV/0!</v>
      </c>
      <c r="P317" s="81"/>
    </row>
    <row r="318" spans="1:16" ht="24">
      <c r="A318" s="42" t="s">
        <v>56</v>
      </c>
      <c r="B318" s="42">
        <v>97</v>
      </c>
      <c r="C318" s="42">
        <v>211</v>
      </c>
      <c r="D318" s="42">
        <v>0</v>
      </c>
      <c r="E318" s="42">
        <v>0</v>
      </c>
      <c r="F318" s="42">
        <f t="shared" si="59"/>
        <v>211</v>
      </c>
      <c r="G318" s="42">
        <v>0</v>
      </c>
      <c r="H318" s="42">
        <v>0</v>
      </c>
      <c r="I318" s="42">
        <v>0</v>
      </c>
      <c r="J318" s="42">
        <f t="shared" si="60"/>
        <v>0</v>
      </c>
      <c r="K318" s="42">
        <f t="shared" si="61"/>
        <v>211</v>
      </c>
      <c r="L318" s="81">
        <v>0</v>
      </c>
      <c r="M318" s="81"/>
      <c r="N318" s="81">
        <v>0</v>
      </c>
      <c r="O318" s="81" t="e">
        <f t="shared" si="62"/>
        <v>#DIV/0!</v>
      </c>
      <c r="P318" s="81"/>
    </row>
    <row r="319" spans="1:16" ht="24">
      <c r="A319" s="42" t="s">
        <v>57</v>
      </c>
      <c r="B319" s="42">
        <v>97</v>
      </c>
      <c r="C319" s="43">
        <v>1288</v>
      </c>
      <c r="D319" s="42">
        <v>0</v>
      </c>
      <c r="E319" s="42">
        <v>0</v>
      </c>
      <c r="F319" s="43">
        <f t="shared" si="59"/>
        <v>1288</v>
      </c>
      <c r="G319" s="42">
        <v>0</v>
      </c>
      <c r="H319" s="42">
        <v>0</v>
      </c>
      <c r="I319" s="42">
        <v>0</v>
      </c>
      <c r="J319" s="42">
        <f t="shared" si="60"/>
        <v>0</v>
      </c>
      <c r="K319" s="43">
        <f t="shared" si="61"/>
        <v>1288</v>
      </c>
      <c r="L319" s="81">
        <v>0</v>
      </c>
      <c r="M319" s="81"/>
      <c r="N319" s="81">
        <v>0</v>
      </c>
      <c r="O319" s="81" t="e">
        <f t="shared" si="62"/>
        <v>#DIV/0!</v>
      </c>
      <c r="P319" s="81"/>
    </row>
    <row r="320" spans="1:16" ht="24">
      <c r="A320" s="42" t="s">
        <v>58</v>
      </c>
      <c r="B320" s="42">
        <v>69</v>
      </c>
      <c r="C320" s="42">
        <v>336</v>
      </c>
      <c r="D320" s="42">
        <v>0</v>
      </c>
      <c r="E320" s="42">
        <v>0</v>
      </c>
      <c r="F320" s="42">
        <f t="shared" si="59"/>
        <v>336</v>
      </c>
      <c r="G320" s="42">
        <v>0</v>
      </c>
      <c r="H320" s="42">
        <v>0</v>
      </c>
      <c r="I320" s="42">
        <v>0</v>
      </c>
      <c r="J320" s="42">
        <f t="shared" si="60"/>
        <v>0</v>
      </c>
      <c r="K320" s="42">
        <f t="shared" si="61"/>
        <v>336</v>
      </c>
      <c r="L320" s="81">
        <v>0</v>
      </c>
      <c r="M320" s="81"/>
      <c r="N320" s="81">
        <v>0</v>
      </c>
      <c r="O320" s="81" t="e">
        <f t="shared" si="62"/>
        <v>#DIV/0!</v>
      </c>
      <c r="P320" s="81"/>
    </row>
    <row r="321" spans="1:16" ht="24">
      <c r="A321" s="42" t="s">
        <v>59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1"/>
      <c r="M321" s="81"/>
      <c r="N321" s="81"/>
      <c r="O321" s="81"/>
      <c r="P321" s="81"/>
    </row>
    <row r="322" spans="1:16" ht="24">
      <c r="A322" s="42" t="s">
        <v>60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1"/>
      <c r="M322" s="81"/>
      <c r="N322" s="81"/>
      <c r="O322" s="81"/>
      <c r="P322" s="81"/>
    </row>
    <row r="323" spans="1:16" ht="24">
      <c r="A323" s="42" t="s">
        <v>61</v>
      </c>
      <c r="B323" s="42">
        <v>68</v>
      </c>
      <c r="C323" s="42">
        <v>182</v>
      </c>
      <c r="D323" s="42">
        <v>0</v>
      </c>
      <c r="E323" s="42">
        <v>0</v>
      </c>
      <c r="F323" s="42">
        <f t="shared" si="59"/>
        <v>182</v>
      </c>
      <c r="G323" s="42">
        <v>0</v>
      </c>
      <c r="H323" s="42">
        <v>0</v>
      </c>
      <c r="I323" s="42">
        <v>0</v>
      </c>
      <c r="J323" s="42">
        <f t="shared" si="60"/>
        <v>0</v>
      </c>
      <c r="K323" s="42">
        <f t="shared" si="61"/>
        <v>182</v>
      </c>
      <c r="L323" s="81">
        <v>0</v>
      </c>
      <c r="M323" s="81"/>
      <c r="N323" s="81">
        <v>0</v>
      </c>
      <c r="O323" s="81" t="e">
        <f t="shared" si="62"/>
        <v>#DIV/0!</v>
      </c>
      <c r="P323" s="81"/>
    </row>
    <row r="324" spans="1:16" ht="24">
      <c r="A324" s="42" t="s">
        <v>62</v>
      </c>
      <c r="B324" s="42">
        <v>45</v>
      </c>
      <c r="C324" s="42">
        <v>216</v>
      </c>
      <c r="D324" s="42">
        <v>0</v>
      </c>
      <c r="E324" s="42">
        <v>0</v>
      </c>
      <c r="F324" s="42">
        <f t="shared" si="59"/>
        <v>216</v>
      </c>
      <c r="G324" s="42">
        <v>0</v>
      </c>
      <c r="H324" s="42">
        <v>0</v>
      </c>
      <c r="I324" s="42">
        <v>0</v>
      </c>
      <c r="J324" s="42">
        <f t="shared" si="60"/>
        <v>0</v>
      </c>
      <c r="K324" s="42">
        <f t="shared" si="61"/>
        <v>216</v>
      </c>
      <c r="L324" s="81">
        <v>0</v>
      </c>
      <c r="M324" s="81"/>
      <c r="N324" s="81">
        <v>0</v>
      </c>
      <c r="O324" s="81" t="e">
        <f t="shared" si="62"/>
        <v>#DIV/0!</v>
      </c>
      <c r="P324" s="81"/>
    </row>
    <row r="325" spans="1:16" ht="24">
      <c r="A325" s="42" t="s">
        <v>63</v>
      </c>
      <c r="B325" s="42">
        <v>93</v>
      </c>
      <c r="C325" s="42">
        <v>272</v>
      </c>
      <c r="D325" s="42">
        <v>0</v>
      </c>
      <c r="E325" s="42">
        <v>0</v>
      </c>
      <c r="F325" s="42">
        <f t="shared" si="59"/>
        <v>272</v>
      </c>
      <c r="G325" s="42">
        <v>0</v>
      </c>
      <c r="H325" s="42">
        <v>0</v>
      </c>
      <c r="I325" s="42">
        <v>0</v>
      </c>
      <c r="J325" s="42">
        <f t="shared" si="60"/>
        <v>0</v>
      </c>
      <c r="K325" s="42">
        <f t="shared" si="61"/>
        <v>272</v>
      </c>
      <c r="L325" s="81">
        <v>0</v>
      </c>
      <c r="M325" s="81"/>
      <c r="N325" s="81">
        <v>0</v>
      </c>
      <c r="O325" s="81" t="e">
        <f t="shared" si="62"/>
        <v>#DIV/0!</v>
      </c>
      <c r="P325" s="81"/>
    </row>
    <row r="326" spans="1:16" ht="24">
      <c r="A326" s="42" t="s">
        <v>64</v>
      </c>
      <c r="B326" s="42">
        <v>87</v>
      </c>
      <c r="C326" s="42">
        <v>367</v>
      </c>
      <c r="D326" s="42">
        <v>0</v>
      </c>
      <c r="E326" s="42">
        <v>0</v>
      </c>
      <c r="F326" s="42">
        <f t="shared" si="59"/>
        <v>367</v>
      </c>
      <c r="G326" s="42">
        <v>0</v>
      </c>
      <c r="H326" s="42">
        <v>0</v>
      </c>
      <c r="I326" s="42">
        <v>0</v>
      </c>
      <c r="J326" s="42">
        <f t="shared" si="60"/>
        <v>0</v>
      </c>
      <c r="K326" s="42">
        <f t="shared" si="61"/>
        <v>367</v>
      </c>
      <c r="L326" s="81">
        <v>0</v>
      </c>
      <c r="M326" s="81"/>
      <c r="N326" s="81">
        <v>0</v>
      </c>
      <c r="O326" s="81" t="e">
        <f t="shared" si="62"/>
        <v>#DIV/0!</v>
      </c>
      <c r="P326" s="81"/>
    </row>
    <row r="327" spans="1:16" ht="24">
      <c r="A327" s="42" t="s">
        <v>65</v>
      </c>
      <c r="B327" s="42">
        <v>98</v>
      </c>
      <c r="C327" s="42">
        <v>214</v>
      </c>
      <c r="D327" s="42">
        <v>0</v>
      </c>
      <c r="E327" s="42">
        <v>0</v>
      </c>
      <c r="F327" s="42">
        <f t="shared" si="59"/>
        <v>214</v>
      </c>
      <c r="G327" s="42">
        <v>0</v>
      </c>
      <c r="H327" s="42">
        <v>0</v>
      </c>
      <c r="I327" s="42">
        <v>0</v>
      </c>
      <c r="J327" s="42">
        <f t="shared" si="60"/>
        <v>0</v>
      </c>
      <c r="K327" s="42">
        <f t="shared" si="61"/>
        <v>214</v>
      </c>
      <c r="L327" s="81">
        <v>0</v>
      </c>
      <c r="M327" s="81"/>
      <c r="N327" s="81">
        <v>0</v>
      </c>
      <c r="O327" s="81" t="e">
        <f t="shared" si="62"/>
        <v>#DIV/0!</v>
      </c>
      <c r="P327" s="81"/>
    </row>
    <row r="328" spans="1:16" ht="24">
      <c r="A328" s="42" t="s">
        <v>66</v>
      </c>
      <c r="B328" s="42">
        <v>86</v>
      </c>
      <c r="C328" s="42">
        <v>268</v>
      </c>
      <c r="D328" s="42">
        <v>0</v>
      </c>
      <c r="E328" s="42">
        <v>0</v>
      </c>
      <c r="F328" s="42">
        <f t="shared" si="59"/>
        <v>268</v>
      </c>
      <c r="G328" s="42">
        <v>0</v>
      </c>
      <c r="H328" s="42">
        <v>0</v>
      </c>
      <c r="I328" s="42">
        <v>0</v>
      </c>
      <c r="J328" s="42">
        <f t="shared" si="60"/>
        <v>0</v>
      </c>
      <c r="K328" s="42">
        <f t="shared" si="61"/>
        <v>268</v>
      </c>
      <c r="L328" s="81">
        <v>0</v>
      </c>
      <c r="M328" s="81"/>
      <c r="N328" s="81">
        <v>0</v>
      </c>
      <c r="O328" s="81" t="e">
        <f t="shared" si="62"/>
        <v>#DIV/0!</v>
      </c>
      <c r="P328" s="81"/>
    </row>
    <row r="329" spans="1:16" ht="24">
      <c r="A329" s="42" t="s">
        <v>67</v>
      </c>
      <c r="B329" s="83"/>
      <c r="C329" s="83"/>
      <c r="D329" s="42"/>
      <c r="E329" s="42"/>
      <c r="F329" s="42"/>
      <c r="G329" s="42"/>
      <c r="H329" s="42"/>
      <c r="I329" s="42"/>
      <c r="J329" s="42"/>
      <c r="K329" s="42"/>
      <c r="L329" s="81"/>
      <c r="M329" s="81"/>
      <c r="N329" s="81"/>
      <c r="O329" s="81"/>
      <c r="P329" s="100"/>
    </row>
    <row r="330" spans="1:16" ht="24">
      <c r="A330" s="84" t="s">
        <v>23</v>
      </c>
      <c r="B330" s="85">
        <f>SUM(B316:B329)</f>
        <v>954</v>
      </c>
      <c r="C330" s="92">
        <f>SUM(C316:C329)</f>
        <v>4205</v>
      </c>
      <c r="D330" s="85">
        <f>SUM(D316:D329)</f>
        <v>0</v>
      </c>
      <c r="E330" s="85">
        <f>SUM(E316:E329)</f>
        <v>0</v>
      </c>
      <c r="F330" s="93">
        <f t="shared" si="59"/>
        <v>4205</v>
      </c>
      <c r="G330" s="85">
        <f>SUM(G316:G329)</f>
        <v>0</v>
      </c>
      <c r="H330" s="85">
        <f>SUM(H316:H329)</f>
        <v>0</v>
      </c>
      <c r="I330" s="85">
        <f>SUM(I316:I329)</f>
        <v>0</v>
      </c>
      <c r="J330" s="86">
        <f t="shared" si="60"/>
        <v>0</v>
      </c>
      <c r="K330" s="93">
        <f t="shared" si="61"/>
        <v>4205</v>
      </c>
      <c r="L330" s="85">
        <f>SUM(L316:L329)</f>
        <v>0</v>
      </c>
      <c r="M330" s="85"/>
      <c r="N330" s="85">
        <f>SUM(N316:N329)</f>
        <v>0</v>
      </c>
      <c r="O330" s="89" t="e">
        <f t="shared" si="62"/>
        <v>#DIV/0!</v>
      </c>
      <c r="P330" s="85"/>
    </row>
    <row r="331" spans="1:16" ht="17.2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</row>
    <row r="332" spans="1:16" ht="24">
      <c r="A332" s="208" t="s">
        <v>36</v>
      </c>
      <c r="B332" s="209" t="s">
        <v>20</v>
      </c>
      <c r="C332" s="210" t="s">
        <v>40</v>
      </c>
      <c r="D332" s="211"/>
      <c r="E332" s="211"/>
      <c r="F332" s="212"/>
      <c r="G332" s="210" t="s">
        <v>41</v>
      </c>
      <c r="H332" s="211"/>
      <c r="I332" s="211"/>
      <c r="J332" s="212"/>
      <c r="K332" s="213" t="s">
        <v>42</v>
      </c>
      <c r="L332" s="213" t="s">
        <v>43</v>
      </c>
      <c r="M332" s="213" t="s">
        <v>44</v>
      </c>
      <c r="N332" s="213" t="s">
        <v>45</v>
      </c>
      <c r="O332" s="213" t="s">
        <v>46</v>
      </c>
      <c r="P332" s="205" t="s">
        <v>21</v>
      </c>
    </row>
    <row r="333" spans="1:16">
      <c r="A333" s="208"/>
      <c r="B333" s="209"/>
      <c r="C333" s="205" t="s">
        <v>47</v>
      </c>
      <c r="D333" s="205" t="s">
        <v>48</v>
      </c>
      <c r="E333" s="205" t="s">
        <v>49</v>
      </c>
      <c r="F333" s="205" t="s">
        <v>50</v>
      </c>
      <c r="G333" s="205" t="s">
        <v>51</v>
      </c>
      <c r="H333" s="205" t="s">
        <v>52</v>
      </c>
      <c r="I333" s="205" t="s">
        <v>49</v>
      </c>
      <c r="J333" s="205" t="s">
        <v>53</v>
      </c>
      <c r="K333" s="214"/>
      <c r="L333" s="214"/>
      <c r="M333" s="214"/>
      <c r="N333" s="214"/>
      <c r="O333" s="214"/>
      <c r="P333" s="206"/>
    </row>
    <row r="334" spans="1:16">
      <c r="A334" s="208"/>
      <c r="B334" s="209"/>
      <c r="C334" s="206"/>
      <c r="D334" s="206"/>
      <c r="E334" s="206"/>
      <c r="F334" s="206"/>
      <c r="G334" s="206"/>
      <c r="H334" s="206"/>
      <c r="I334" s="206"/>
      <c r="J334" s="206"/>
      <c r="K334" s="214"/>
      <c r="L334" s="214"/>
      <c r="M334" s="214"/>
      <c r="N334" s="214"/>
      <c r="O334" s="214"/>
      <c r="P334" s="206"/>
    </row>
    <row r="335" spans="1:16">
      <c r="A335" s="208"/>
      <c r="B335" s="209"/>
      <c r="C335" s="207"/>
      <c r="D335" s="207"/>
      <c r="E335" s="207"/>
      <c r="F335" s="207"/>
      <c r="G335" s="207"/>
      <c r="H335" s="207"/>
      <c r="I335" s="207"/>
      <c r="J335" s="207"/>
      <c r="K335" s="215"/>
      <c r="L335" s="215"/>
      <c r="M335" s="215"/>
      <c r="N335" s="215"/>
      <c r="O335" s="215"/>
      <c r="P335" s="207"/>
    </row>
    <row r="336" spans="1:16" ht="24">
      <c r="A336" s="42" t="s">
        <v>54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81"/>
      <c r="M336" s="81"/>
      <c r="N336" s="81"/>
      <c r="O336" s="81"/>
      <c r="P336" s="81"/>
    </row>
    <row r="337" spans="1:16" ht="24">
      <c r="A337" s="42" t="s">
        <v>55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81"/>
      <c r="M337" s="81"/>
      <c r="N337" s="81"/>
      <c r="O337" s="81"/>
      <c r="P337" s="81"/>
    </row>
    <row r="338" spans="1:16" ht="24">
      <c r="A338" s="42" t="s">
        <v>56</v>
      </c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81"/>
      <c r="M338" s="81"/>
      <c r="N338" s="81"/>
      <c r="O338" s="81"/>
      <c r="P338" s="81"/>
    </row>
    <row r="339" spans="1:16" ht="24">
      <c r="A339" s="42" t="s">
        <v>57</v>
      </c>
      <c r="B339" s="42">
        <v>10</v>
      </c>
      <c r="C339" s="42">
        <v>35</v>
      </c>
      <c r="D339" s="42">
        <v>0</v>
      </c>
      <c r="E339" s="42">
        <v>0</v>
      </c>
      <c r="F339" s="42">
        <f>C339+D339+E339</f>
        <v>35</v>
      </c>
      <c r="G339" s="42">
        <v>0</v>
      </c>
      <c r="H339" s="42">
        <v>0</v>
      </c>
      <c r="I339" s="42">
        <v>0</v>
      </c>
      <c r="J339" s="42">
        <f>G339-H339-I339</f>
        <v>0</v>
      </c>
      <c r="K339" s="42">
        <f>F339+J339</f>
        <v>35</v>
      </c>
      <c r="L339" s="81">
        <v>0</v>
      </c>
      <c r="M339" s="81"/>
      <c r="N339" s="81">
        <v>0</v>
      </c>
      <c r="O339" s="81" t="e">
        <f>N339/L339</f>
        <v>#DIV/0!</v>
      </c>
      <c r="P339" s="81"/>
    </row>
    <row r="340" spans="1:16" ht="24">
      <c r="A340" s="42" t="s">
        <v>58</v>
      </c>
      <c r="B340" s="42">
        <v>12</v>
      </c>
      <c r="C340" s="42">
        <v>36</v>
      </c>
      <c r="D340" s="42">
        <v>0</v>
      </c>
      <c r="E340" s="42">
        <v>0</v>
      </c>
      <c r="F340" s="42">
        <f t="shared" ref="F340:F350" si="63">C340+D340+E340</f>
        <v>36</v>
      </c>
      <c r="G340" s="42">
        <v>0</v>
      </c>
      <c r="H340" s="42">
        <v>0</v>
      </c>
      <c r="I340" s="42">
        <v>0</v>
      </c>
      <c r="J340" s="42">
        <f t="shared" ref="J340:J350" si="64">G340-H340-I340</f>
        <v>0</v>
      </c>
      <c r="K340" s="42">
        <f t="shared" ref="K340:K350" si="65">F340+J340</f>
        <v>36</v>
      </c>
      <c r="L340" s="81">
        <v>0</v>
      </c>
      <c r="M340" s="81"/>
      <c r="N340" s="81">
        <v>0</v>
      </c>
      <c r="O340" s="81" t="e">
        <f t="shared" ref="O340:O350" si="66">N340/L340</f>
        <v>#DIV/0!</v>
      </c>
      <c r="P340" s="81"/>
    </row>
    <row r="341" spans="1:16" ht="24">
      <c r="A341" s="42" t="s">
        <v>59</v>
      </c>
      <c r="B341" s="42">
        <v>24</v>
      </c>
      <c r="C341" s="42">
        <v>59</v>
      </c>
      <c r="D341" s="42">
        <v>0</v>
      </c>
      <c r="E341" s="42">
        <v>0</v>
      </c>
      <c r="F341" s="42">
        <f t="shared" si="63"/>
        <v>59</v>
      </c>
      <c r="G341" s="42">
        <v>0</v>
      </c>
      <c r="H341" s="42">
        <v>0</v>
      </c>
      <c r="I341" s="42">
        <v>0</v>
      </c>
      <c r="J341" s="42">
        <f t="shared" si="64"/>
        <v>0</v>
      </c>
      <c r="K341" s="42">
        <f t="shared" si="65"/>
        <v>59</v>
      </c>
      <c r="L341" s="81">
        <v>0</v>
      </c>
      <c r="M341" s="81"/>
      <c r="N341" s="81">
        <v>0</v>
      </c>
      <c r="O341" s="81" t="e">
        <f t="shared" si="66"/>
        <v>#DIV/0!</v>
      </c>
      <c r="P341" s="81"/>
    </row>
    <row r="342" spans="1:16" ht="24">
      <c r="A342" s="42" t="s">
        <v>60</v>
      </c>
      <c r="B342" s="42">
        <v>25</v>
      </c>
      <c r="C342" s="42">
        <v>75</v>
      </c>
      <c r="D342" s="42">
        <v>0</v>
      </c>
      <c r="E342" s="42">
        <v>0</v>
      </c>
      <c r="F342" s="42">
        <f t="shared" si="63"/>
        <v>75</v>
      </c>
      <c r="G342" s="42">
        <v>0</v>
      </c>
      <c r="H342" s="42">
        <v>0</v>
      </c>
      <c r="I342" s="42">
        <v>0</v>
      </c>
      <c r="J342" s="42">
        <f t="shared" si="64"/>
        <v>0</v>
      </c>
      <c r="K342" s="42">
        <f t="shared" si="65"/>
        <v>75</v>
      </c>
      <c r="L342" s="81">
        <v>0</v>
      </c>
      <c r="M342" s="81"/>
      <c r="N342" s="81">
        <v>0</v>
      </c>
      <c r="O342" s="81" t="e">
        <f t="shared" si="66"/>
        <v>#DIV/0!</v>
      </c>
      <c r="P342" s="81"/>
    </row>
    <row r="343" spans="1:16" ht="24">
      <c r="A343" s="42" t="s">
        <v>61</v>
      </c>
      <c r="B343" s="42">
        <v>15</v>
      </c>
      <c r="C343" s="42">
        <v>24</v>
      </c>
      <c r="D343" s="42">
        <v>0</v>
      </c>
      <c r="E343" s="42">
        <v>0</v>
      </c>
      <c r="F343" s="42">
        <f t="shared" si="63"/>
        <v>24</v>
      </c>
      <c r="G343" s="42">
        <v>0</v>
      </c>
      <c r="H343" s="42">
        <v>0</v>
      </c>
      <c r="I343" s="42">
        <v>0</v>
      </c>
      <c r="J343" s="42">
        <f t="shared" si="64"/>
        <v>0</v>
      </c>
      <c r="K343" s="42">
        <f t="shared" si="65"/>
        <v>24</v>
      </c>
      <c r="L343" s="81">
        <v>0</v>
      </c>
      <c r="M343" s="81"/>
      <c r="N343" s="81">
        <v>0</v>
      </c>
      <c r="O343" s="81" t="e">
        <f t="shared" si="66"/>
        <v>#DIV/0!</v>
      </c>
      <c r="P343" s="81"/>
    </row>
    <row r="344" spans="1:16" ht="24">
      <c r="A344" s="42" t="s">
        <v>62</v>
      </c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81"/>
      <c r="M344" s="81"/>
      <c r="N344" s="81"/>
      <c r="O344" s="81"/>
      <c r="P344" s="81"/>
    </row>
    <row r="345" spans="1:16" ht="24">
      <c r="A345" s="42" t="s">
        <v>63</v>
      </c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81"/>
      <c r="M345" s="81"/>
      <c r="N345" s="81"/>
      <c r="O345" s="81"/>
      <c r="P345" s="81"/>
    </row>
    <row r="346" spans="1:16" ht="24">
      <c r="A346" s="42" t="s">
        <v>64</v>
      </c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81"/>
      <c r="M346" s="81"/>
      <c r="N346" s="81"/>
      <c r="O346" s="81"/>
      <c r="P346" s="81"/>
    </row>
    <row r="347" spans="1:16" ht="24">
      <c r="A347" s="42" t="s">
        <v>65</v>
      </c>
      <c r="B347" s="42">
        <v>14</v>
      </c>
      <c r="C347" s="42">
        <v>20</v>
      </c>
      <c r="D347" s="42">
        <v>0</v>
      </c>
      <c r="E347" s="42">
        <v>0</v>
      </c>
      <c r="F347" s="42">
        <f t="shared" si="63"/>
        <v>20</v>
      </c>
      <c r="G347" s="42">
        <v>0</v>
      </c>
      <c r="H347" s="42">
        <v>0</v>
      </c>
      <c r="I347" s="42">
        <v>0</v>
      </c>
      <c r="J347" s="42">
        <f t="shared" si="64"/>
        <v>0</v>
      </c>
      <c r="K347" s="42">
        <f t="shared" si="65"/>
        <v>20</v>
      </c>
      <c r="L347" s="81">
        <v>0</v>
      </c>
      <c r="M347" s="81"/>
      <c r="N347" s="81">
        <v>0</v>
      </c>
      <c r="O347" s="81" t="e">
        <f t="shared" si="66"/>
        <v>#DIV/0!</v>
      </c>
      <c r="P347" s="81"/>
    </row>
    <row r="348" spans="1:16" ht="24">
      <c r="A348" s="42" t="s">
        <v>66</v>
      </c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81"/>
      <c r="M348" s="81"/>
      <c r="N348" s="81"/>
      <c r="O348" s="81"/>
      <c r="P348" s="81"/>
    </row>
    <row r="349" spans="1:16" ht="24">
      <c r="A349" s="42" t="s">
        <v>67</v>
      </c>
      <c r="B349" s="83"/>
      <c r="C349" s="83"/>
      <c r="D349" s="42"/>
      <c r="E349" s="42"/>
      <c r="F349" s="42"/>
      <c r="G349" s="42"/>
      <c r="H349" s="42"/>
      <c r="I349" s="42"/>
      <c r="J349" s="42"/>
      <c r="K349" s="42"/>
      <c r="L349" s="81"/>
      <c r="M349" s="81"/>
      <c r="N349" s="81"/>
      <c r="O349" s="81"/>
      <c r="P349" s="100"/>
    </row>
    <row r="350" spans="1:16" ht="24">
      <c r="A350" s="84" t="s">
        <v>23</v>
      </c>
      <c r="B350" s="85">
        <f>SUM(B339:B349)</f>
        <v>100</v>
      </c>
      <c r="C350" s="85">
        <f>SUM(C339:C349)</f>
        <v>249</v>
      </c>
      <c r="D350" s="85">
        <f>SUM(D339:D349)</f>
        <v>0</v>
      </c>
      <c r="E350" s="85">
        <f>SUM(E339:E349)</f>
        <v>0</v>
      </c>
      <c r="F350" s="86">
        <f t="shared" si="63"/>
        <v>249</v>
      </c>
      <c r="G350" s="85">
        <f>SUM(G339:G349)</f>
        <v>0</v>
      </c>
      <c r="H350" s="85">
        <f>SUM(H339:H349)</f>
        <v>0</v>
      </c>
      <c r="I350" s="85">
        <f>SUM(I339:I349)</f>
        <v>0</v>
      </c>
      <c r="J350" s="86">
        <f t="shared" si="64"/>
        <v>0</v>
      </c>
      <c r="K350" s="86">
        <f t="shared" si="65"/>
        <v>249</v>
      </c>
      <c r="L350" s="85">
        <f>SUM(L339:L349)</f>
        <v>0</v>
      </c>
      <c r="M350" s="85"/>
      <c r="N350" s="85">
        <f>SUM(N339:N349)</f>
        <v>0</v>
      </c>
      <c r="O350" s="89" t="e">
        <f t="shared" si="66"/>
        <v>#DIV/0!</v>
      </c>
      <c r="P350" s="85"/>
    </row>
    <row r="351" spans="1:16" ht="17.2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</row>
    <row r="352" spans="1:16" ht="17.2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</row>
    <row r="353" spans="1:16" ht="24">
      <c r="A353" s="208" t="s">
        <v>115</v>
      </c>
      <c r="B353" s="209" t="s">
        <v>20</v>
      </c>
      <c r="C353" s="210" t="s">
        <v>40</v>
      </c>
      <c r="D353" s="211"/>
      <c r="E353" s="211"/>
      <c r="F353" s="212"/>
      <c r="G353" s="210" t="s">
        <v>41</v>
      </c>
      <c r="H353" s="211"/>
      <c r="I353" s="211"/>
      <c r="J353" s="212"/>
      <c r="K353" s="213" t="s">
        <v>42</v>
      </c>
      <c r="L353" s="213" t="s">
        <v>43</v>
      </c>
      <c r="M353" s="213" t="s">
        <v>44</v>
      </c>
      <c r="N353" s="213" t="s">
        <v>45</v>
      </c>
      <c r="O353" s="213" t="s">
        <v>46</v>
      </c>
      <c r="P353" s="205" t="s">
        <v>21</v>
      </c>
    </row>
    <row r="354" spans="1:16">
      <c r="A354" s="208"/>
      <c r="B354" s="209"/>
      <c r="C354" s="205" t="s">
        <v>47</v>
      </c>
      <c r="D354" s="205" t="s">
        <v>48</v>
      </c>
      <c r="E354" s="205" t="s">
        <v>49</v>
      </c>
      <c r="F354" s="205" t="s">
        <v>50</v>
      </c>
      <c r="G354" s="205" t="s">
        <v>51</v>
      </c>
      <c r="H354" s="205" t="s">
        <v>52</v>
      </c>
      <c r="I354" s="205" t="s">
        <v>49</v>
      </c>
      <c r="J354" s="205" t="s">
        <v>53</v>
      </c>
      <c r="K354" s="214"/>
      <c r="L354" s="214"/>
      <c r="M354" s="214"/>
      <c r="N354" s="214"/>
      <c r="O354" s="214"/>
      <c r="P354" s="206"/>
    </row>
    <row r="355" spans="1:16">
      <c r="A355" s="208"/>
      <c r="B355" s="209"/>
      <c r="C355" s="206"/>
      <c r="D355" s="206"/>
      <c r="E355" s="206"/>
      <c r="F355" s="206"/>
      <c r="G355" s="206"/>
      <c r="H355" s="206"/>
      <c r="I355" s="206"/>
      <c r="J355" s="206"/>
      <c r="K355" s="214"/>
      <c r="L355" s="214"/>
      <c r="M355" s="214"/>
      <c r="N355" s="214"/>
      <c r="O355" s="214"/>
      <c r="P355" s="206"/>
    </row>
    <row r="356" spans="1:16">
      <c r="A356" s="208"/>
      <c r="B356" s="209"/>
      <c r="C356" s="207"/>
      <c r="D356" s="207"/>
      <c r="E356" s="207"/>
      <c r="F356" s="207"/>
      <c r="G356" s="207"/>
      <c r="H356" s="207"/>
      <c r="I356" s="207"/>
      <c r="J356" s="207"/>
      <c r="K356" s="215"/>
      <c r="L356" s="215"/>
      <c r="M356" s="215"/>
      <c r="N356" s="215"/>
      <c r="O356" s="215"/>
      <c r="P356" s="207"/>
    </row>
    <row r="357" spans="1:16" ht="24">
      <c r="A357" s="42" t="s">
        <v>54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81"/>
      <c r="M357" s="81"/>
      <c r="N357" s="81"/>
      <c r="O357" s="81"/>
      <c r="P357" s="81"/>
    </row>
    <row r="358" spans="1:16" ht="24">
      <c r="A358" s="42" t="s">
        <v>55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1"/>
      <c r="M358" s="81"/>
      <c r="N358" s="81"/>
      <c r="O358" s="81"/>
      <c r="P358" s="81"/>
    </row>
    <row r="359" spans="1:16" ht="24">
      <c r="A359" s="42" t="s">
        <v>56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1"/>
      <c r="M359" s="81"/>
      <c r="N359" s="81"/>
      <c r="O359" s="81"/>
      <c r="P359" s="81"/>
    </row>
    <row r="360" spans="1:16" ht="24">
      <c r="A360" s="42" t="s">
        <v>57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1"/>
      <c r="M360" s="81"/>
      <c r="N360" s="81"/>
      <c r="O360" s="81"/>
      <c r="P360" s="81"/>
    </row>
    <row r="361" spans="1:16" ht="24">
      <c r="A361" s="42" t="s">
        <v>58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1"/>
      <c r="M361" s="81"/>
      <c r="N361" s="81"/>
      <c r="O361" s="81"/>
      <c r="P361" s="81"/>
    </row>
    <row r="362" spans="1:16" ht="24">
      <c r="A362" s="42" t="s">
        <v>59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1"/>
      <c r="M362" s="81"/>
      <c r="N362" s="81"/>
      <c r="O362" s="81"/>
      <c r="P362" s="81"/>
    </row>
    <row r="363" spans="1:16" ht="24">
      <c r="A363" s="42" t="s">
        <v>60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1"/>
      <c r="M363" s="81"/>
      <c r="N363" s="81"/>
      <c r="O363" s="81"/>
      <c r="P363" s="81"/>
    </row>
    <row r="364" spans="1:16" ht="24">
      <c r="A364" s="42" t="s">
        <v>61</v>
      </c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81"/>
      <c r="M364" s="81"/>
      <c r="N364" s="81"/>
      <c r="O364" s="81"/>
      <c r="P364" s="81"/>
    </row>
    <row r="365" spans="1:16" ht="24">
      <c r="A365" s="42" t="s">
        <v>62</v>
      </c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81"/>
      <c r="M365" s="81"/>
      <c r="N365" s="81"/>
      <c r="O365" s="81"/>
      <c r="P365" s="81"/>
    </row>
    <row r="366" spans="1:16" ht="24">
      <c r="A366" s="42" t="s">
        <v>63</v>
      </c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81"/>
      <c r="M366" s="81"/>
      <c r="N366" s="81"/>
      <c r="O366" s="81"/>
      <c r="P366" s="81"/>
    </row>
    <row r="367" spans="1:16" ht="24">
      <c r="A367" s="42" t="s">
        <v>64</v>
      </c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81"/>
      <c r="M367" s="81"/>
      <c r="N367" s="81"/>
      <c r="O367" s="81"/>
      <c r="P367" s="81"/>
    </row>
    <row r="368" spans="1:16" ht="24">
      <c r="A368" s="42" t="s">
        <v>65</v>
      </c>
      <c r="B368" s="47">
        <v>0</v>
      </c>
      <c r="C368" s="47">
        <v>0</v>
      </c>
      <c r="D368" s="47">
        <v>0</v>
      </c>
      <c r="E368" s="47"/>
      <c r="F368" s="47">
        <f>C368+D368+E368</f>
        <v>0</v>
      </c>
      <c r="G368" s="42">
        <v>0</v>
      </c>
      <c r="H368" s="42">
        <v>0</v>
      </c>
      <c r="I368" s="42">
        <v>0</v>
      </c>
      <c r="J368" s="42">
        <f>G368-H368-E368</f>
        <v>0</v>
      </c>
      <c r="K368" s="42">
        <f>F368+J368</f>
        <v>0</v>
      </c>
      <c r="L368" s="42">
        <v>0</v>
      </c>
      <c r="M368" s="42">
        <v>0</v>
      </c>
      <c r="N368" s="42">
        <v>0</v>
      </c>
      <c r="O368" s="42" t="e">
        <f>N368/L368</f>
        <v>#DIV/0!</v>
      </c>
      <c r="P368" s="42"/>
    </row>
    <row r="369" spans="1:16" ht="24">
      <c r="A369" s="42" t="s">
        <v>66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67</v>
      </c>
      <c r="B370" s="83"/>
      <c r="C370" s="83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83"/>
    </row>
    <row r="371" spans="1:16" ht="24">
      <c r="A371" s="84" t="s">
        <v>23</v>
      </c>
      <c r="B371" s="85">
        <f>SUM(B360:B370)</f>
        <v>0</v>
      </c>
      <c r="C371" s="85">
        <f>SUM(C360:C370)</f>
        <v>0</v>
      </c>
      <c r="D371" s="85">
        <f>SUM(D360:D370)</f>
        <v>0</v>
      </c>
      <c r="E371" s="85">
        <f>SUM(E360:E370)</f>
        <v>0</v>
      </c>
      <c r="F371" s="86">
        <f t="shared" ref="F371" si="67">C371+D371+E371</f>
        <v>0</v>
      </c>
      <c r="G371" s="85">
        <f>SUM(G360:G370)</f>
        <v>0</v>
      </c>
      <c r="H371" s="85">
        <f>SUM(H360:H370)</f>
        <v>0</v>
      </c>
      <c r="I371" s="85">
        <f>SUM(I360:I370)</f>
        <v>0</v>
      </c>
      <c r="J371" s="86">
        <f t="shared" ref="J371" si="68">G371-H371-I371</f>
        <v>0</v>
      </c>
      <c r="K371" s="86">
        <f t="shared" ref="K371" si="69">F371+J371</f>
        <v>0</v>
      </c>
      <c r="L371" s="85">
        <f>SUM(L360:L370)</f>
        <v>0</v>
      </c>
      <c r="M371" s="85"/>
      <c r="N371" s="85">
        <f>SUM(N360:N370)</f>
        <v>0</v>
      </c>
      <c r="O371" s="86" t="e">
        <f t="shared" ref="O371" si="70">N371/L371</f>
        <v>#DIV/0!</v>
      </c>
      <c r="P371" s="85"/>
    </row>
    <row r="372" spans="1:16" ht="17.2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</row>
    <row r="373" spans="1:16" ht="17.2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</row>
    <row r="374" spans="1:16" ht="24">
      <c r="A374" s="208" t="s">
        <v>119</v>
      </c>
      <c r="B374" s="209" t="s">
        <v>20</v>
      </c>
      <c r="C374" s="210" t="s">
        <v>40</v>
      </c>
      <c r="D374" s="211"/>
      <c r="E374" s="211"/>
      <c r="F374" s="212"/>
      <c r="G374" s="210" t="s">
        <v>41</v>
      </c>
      <c r="H374" s="211"/>
      <c r="I374" s="211"/>
      <c r="J374" s="212"/>
      <c r="K374" s="213" t="s">
        <v>42</v>
      </c>
      <c r="L374" s="213" t="s">
        <v>43</v>
      </c>
      <c r="M374" s="213" t="s">
        <v>44</v>
      </c>
      <c r="N374" s="213" t="s">
        <v>45</v>
      </c>
      <c r="O374" s="213" t="s">
        <v>46</v>
      </c>
      <c r="P374" s="205" t="s">
        <v>21</v>
      </c>
    </row>
    <row r="375" spans="1:16">
      <c r="A375" s="208"/>
      <c r="B375" s="209"/>
      <c r="C375" s="205" t="s">
        <v>47</v>
      </c>
      <c r="D375" s="205" t="s">
        <v>48</v>
      </c>
      <c r="E375" s="205" t="s">
        <v>49</v>
      </c>
      <c r="F375" s="205" t="s">
        <v>50</v>
      </c>
      <c r="G375" s="205" t="s">
        <v>51</v>
      </c>
      <c r="H375" s="205" t="s">
        <v>52</v>
      </c>
      <c r="I375" s="205" t="s">
        <v>49</v>
      </c>
      <c r="J375" s="205" t="s">
        <v>53</v>
      </c>
      <c r="K375" s="214"/>
      <c r="L375" s="214"/>
      <c r="M375" s="214"/>
      <c r="N375" s="214"/>
      <c r="O375" s="214"/>
      <c r="P375" s="206"/>
    </row>
    <row r="376" spans="1:16">
      <c r="A376" s="208"/>
      <c r="B376" s="209"/>
      <c r="C376" s="206"/>
      <c r="D376" s="206"/>
      <c r="E376" s="206"/>
      <c r="F376" s="206"/>
      <c r="G376" s="206"/>
      <c r="H376" s="206"/>
      <c r="I376" s="206"/>
      <c r="J376" s="206"/>
      <c r="K376" s="214"/>
      <c r="L376" s="214"/>
      <c r="M376" s="214"/>
      <c r="N376" s="214"/>
      <c r="O376" s="214"/>
      <c r="P376" s="206"/>
    </row>
    <row r="377" spans="1:16">
      <c r="A377" s="208"/>
      <c r="B377" s="209"/>
      <c r="C377" s="207"/>
      <c r="D377" s="207"/>
      <c r="E377" s="207"/>
      <c r="F377" s="207"/>
      <c r="G377" s="207"/>
      <c r="H377" s="207"/>
      <c r="I377" s="207"/>
      <c r="J377" s="207"/>
      <c r="K377" s="215"/>
      <c r="L377" s="215"/>
      <c r="M377" s="215"/>
      <c r="N377" s="215"/>
      <c r="O377" s="215"/>
      <c r="P377" s="207"/>
    </row>
    <row r="378" spans="1:16" ht="24">
      <c r="A378" s="42" t="s">
        <v>54</v>
      </c>
      <c r="B378" s="42">
        <v>5</v>
      </c>
      <c r="C378" s="42">
        <v>0</v>
      </c>
      <c r="D378" s="42">
        <v>0</v>
      </c>
      <c r="E378" s="42"/>
      <c r="F378" s="47">
        <f t="shared" ref="F378:F391" si="71">C378+D378+E378</f>
        <v>0</v>
      </c>
      <c r="G378" s="42">
        <v>12</v>
      </c>
      <c r="H378" s="42"/>
      <c r="I378" s="42"/>
      <c r="J378" s="42">
        <f t="shared" ref="J378:J388" si="72">G378-H378-E378</f>
        <v>12</v>
      </c>
      <c r="K378" s="42">
        <f t="shared" ref="K378:K388" si="73">F378+J378</f>
        <v>12</v>
      </c>
      <c r="L378" s="42">
        <v>0</v>
      </c>
      <c r="M378" s="42"/>
      <c r="N378" s="42">
        <f>L378*O378</f>
        <v>0</v>
      </c>
      <c r="O378" s="42">
        <v>0</v>
      </c>
      <c r="P378" s="42">
        <v>0</v>
      </c>
    </row>
    <row r="379" spans="1:16" ht="24">
      <c r="A379" s="42" t="s">
        <v>55</v>
      </c>
      <c r="B379" s="42">
        <v>9</v>
      </c>
      <c r="C379" s="42">
        <v>0</v>
      </c>
      <c r="D379" s="42">
        <v>0</v>
      </c>
      <c r="E379" s="42"/>
      <c r="F379" s="47">
        <f t="shared" si="71"/>
        <v>0</v>
      </c>
      <c r="G379" s="42">
        <v>24</v>
      </c>
      <c r="H379" s="42"/>
      <c r="I379" s="42"/>
      <c r="J379" s="42">
        <f t="shared" si="72"/>
        <v>24</v>
      </c>
      <c r="K379" s="42">
        <f t="shared" si="73"/>
        <v>24</v>
      </c>
      <c r="L379" s="42">
        <v>0</v>
      </c>
      <c r="M379" s="42" t="s">
        <v>136</v>
      </c>
      <c r="N379" s="42">
        <f t="shared" ref="N379:N391" si="74">L379*O379</f>
        <v>0</v>
      </c>
      <c r="O379" s="42">
        <v>0</v>
      </c>
      <c r="P379" s="42">
        <v>0</v>
      </c>
    </row>
    <row r="380" spans="1:16" ht="24">
      <c r="A380" s="42" t="s">
        <v>56</v>
      </c>
      <c r="B380" s="42">
        <v>5</v>
      </c>
      <c r="C380" s="42">
        <v>0</v>
      </c>
      <c r="D380" s="42">
        <v>0</v>
      </c>
      <c r="E380" s="42"/>
      <c r="F380" s="47">
        <f t="shared" si="71"/>
        <v>0</v>
      </c>
      <c r="G380" s="42">
        <v>5</v>
      </c>
      <c r="H380" s="42"/>
      <c r="I380" s="42"/>
      <c r="J380" s="42">
        <f t="shared" si="72"/>
        <v>5</v>
      </c>
      <c r="K380" s="42">
        <f t="shared" si="73"/>
        <v>5</v>
      </c>
      <c r="L380" s="42"/>
      <c r="M380" s="42"/>
      <c r="N380" s="42">
        <f t="shared" si="74"/>
        <v>0</v>
      </c>
      <c r="O380" s="42"/>
      <c r="P380" s="42"/>
    </row>
    <row r="381" spans="1:16" ht="24">
      <c r="A381" s="42" t="s">
        <v>57</v>
      </c>
      <c r="B381" s="42">
        <v>20</v>
      </c>
      <c r="C381" s="42">
        <v>52</v>
      </c>
      <c r="D381" s="42">
        <v>0</v>
      </c>
      <c r="E381" s="42"/>
      <c r="F381" s="47">
        <f t="shared" si="71"/>
        <v>52</v>
      </c>
      <c r="G381" s="42">
        <v>10</v>
      </c>
      <c r="H381" s="42"/>
      <c r="I381" s="42"/>
      <c r="J381" s="42">
        <f t="shared" si="72"/>
        <v>10</v>
      </c>
      <c r="K381" s="42">
        <f t="shared" si="73"/>
        <v>62</v>
      </c>
      <c r="L381" s="42">
        <v>0</v>
      </c>
      <c r="M381" s="42" t="s">
        <v>136</v>
      </c>
      <c r="N381" s="42">
        <f t="shared" si="74"/>
        <v>0</v>
      </c>
      <c r="O381" s="42">
        <v>0</v>
      </c>
      <c r="P381" s="42">
        <v>0</v>
      </c>
    </row>
    <row r="382" spans="1:16" ht="24">
      <c r="A382" s="42" t="s">
        <v>58</v>
      </c>
      <c r="B382" s="42">
        <v>107</v>
      </c>
      <c r="C382" s="42">
        <v>400</v>
      </c>
      <c r="D382" s="42">
        <v>0</v>
      </c>
      <c r="E382" s="42"/>
      <c r="F382" s="47">
        <f t="shared" si="71"/>
        <v>400</v>
      </c>
      <c r="G382" s="42">
        <v>75</v>
      </c>
      <c r="H382" s="42"/>
      <c r="I382" s="42"/>
      <c r="J382" s="42">
        <f t="shared" si="72"/>
        <v>75</v>
      </c>
      <c r="K382" s="42">
        <f t="shared" si="73"/>
        <v>475</v>
      </c>
      <c r="L382" s="42">
        <v>0</v>
      </c>
      <c r="M382" s="42" t="s">
        <v>136</v>
      </c>
      <c r="N382" s="45">
        <f t="shared" si="74"/>
        <v>0</v>
      </c>
      <c r="O382" s="42">
        <v>0</v>
      </c>
      <c r="P382" s="42">
        <v>0</v>
      </c>
    </row>
    <row r="383" spans="1:16" ht="24">
      <c r="A383" s="42" t="s">
        <v>59</v>
      </c>
      <c r="B383" s="42">
        <v>47</v>
      </c>
      <c r="C383" s="42">
        <v>50</v>
      </c>
      <c r="D383" s="42">
        <v>0</v>
      </c>
      <c r="E383" s="42"/>
      <c r="F383" s="47">
        <f t="shared" si="71"/>
        <v>50</v>
      </c>
      <c r="G383" s="42">
        <v>4</v>
      </c>
      <c r="H383" s="42"/>
      <c r="I383" s="42"/>
      <c r="J383" s="42">
        <f t="shared" si="72"/>
        <v>4</v>
      </c>
      <c r="K383" s="42">
        <f t="shared" si="73"/>
        <v>54</v>
      </c>
      <c r="L383" s="42">
        <v>0</v>
      </c>
      <c r="M383" s="42" t="s">
        <v>136</v>
      </c>
      <c r="N383" s="45">
        <f t="shared" si="74"/>
        <v>0</v>
      </c>
      <c r="O383" s="42">
        <v>0</v>
      </c>
      <c r="P383" s="42">
        <v>0</v>
      </c>
    </row>
    <row r="384" spans="1:16" ht="24">
      <c r="A384" s="42" t="s">
        <v>60</v>
      </c>
      <c r="B384" s="42">
        <v>115</v>
      </c>
      <c r="C384" s="42">
        <v>102</v>
      </c>
      <c r="D384" s="42">
        <v>0</v>
      </c>
      <c r="E384" s="42"/>
      <c r="F384" s="47">
        <f t="shared" si="71"/>
        <v>102</v>
      </c>
      <c r="G384" s="42">
        <v>100</v>
      </c>
      <c r="H384" s="42"/>
      <c r="I384" s="42"/>
      <c r="J384" s="42">
        <f t="shared" si="72"/>
        <v>100</v>
      </c>
      <c r="K384" s="42">
        <f t="shared" si="73"/>
        <v>202</v>
      </c>
      <c r="L384" s="42">
        <v>0</v>
      </c>
      <c r="M384" s="42" t="s">
        <v>136</v>
      </c>
      <c r="N384" s="45">
        <f t="shared" si="74"/>
        <v>0</v>
      </c>
      <c r="O384" s="42">
        <v>0</v>
      </c>
      <c r="P384" s="42">
        <v>0</v>
      </c>
    </row>
    <row r="385" spans="1:16" ht="24">
      <c r="A385" s="42" t="s">
        <v>61</v>
      </c>
      <c r="B385" s="42">
        <v>151</v>
      </c>
      <c r="C385" s="42">
        <v>550</v>
      </c>
      <c r="D385" s="42">
        <v>0</v>
      </c>
      <c r="E385" s="42"/>
      <c r="F385" s="47">
        <f t="shared" si="71"/>
        <v>550</v>
      </c>
      <c r="G385" s="42"/>
      <c r="H385" s="42"/>
      <c r="I385" s="42"/>
      <c r="J385" s="42">
        <f t="shared" si="72"/>
        <v>0</v>
      </c>
      <c r="K385" s="42">
        <f t="shared" si="73"/>
        <v>550</v>
      </c>
      <c r="L385" s="42"/>
      <c r="M385" s="42"/>
      <c r="N385" s="42">
        <f t="shared" si="74"/>
        <v>0</v>
      </c>
      <c r="O385" s="42"/>
      <c r="P385" s="42"/>
    </row>
    <row r="386" spans="1:16" ht="24">
      <c r="A386" s="42" t="s">
        <v>62</v>
      </c>
      <c r="B386" s="42"/>
      <c r="C386" s="42"/>
      <c r="D386" s="42"/>
      <c r="E386" s="42"/>
      <c r="F386" s="47">
        <f t="shared" si="71"/>
        <v>0</v>
      </c>
      <c r="G386" s="42"/>
      <c r="H386" s="42"/>
      <c r="I386" s="42"/>
      <c r="J386" s="42">
        <f t="shared" si="72"/>
        <v>0</v>
      </c>
      <c r="K386" s="42">
        <f t="shared" si="73"/>
        <v>0</v>
      </c>
      <c r="L386" s="42"/>
      <c r="M386" s="42"/>
      <c r="N386" s="42">
        <f t="shared" si="74"/>
        <v>0</v>
      </c>
      <c r="O386" s="42"/>
      <c r="P386" s="42"/>
    </row>
    <row r="387" spans="1:16" ht="24">
      <c r="A387" s="42" t="s">
        <v>63</v>
      </c>
      <c r="B387" s="42">
        <v>12</v>
      </c>
      <c r="C387" s="42">
        <v>40</v>
      </c>
      <c r="D387" s="42">
        <v>0</v>
      </c>
      <c r="E387" s="42"/>
      <c r="F387" s="47">
        <f t="shared" si="71"/>
        <v>40</v>
      </c>
      <c r="G387" s="42"/>
      <c r="H387" s="42"/>
      <c r="I387" s="42"/>
      <c r="J387" s="42">
        <f t="shared" si="72"/>
        <v>0</v>
      </c>
      <c r="K387" s="42">
        <f t="shared" si="73"/>
        <v>40</v>
      </c>
      <c r="L387" s="42"/>
      <c r="M387" s="42"/>
      <c r="N387" s="42">
        <f t="shared" si="74"/>
        <v>0</v>
      </c>
      <c r="O387" s="42"/>
      <c r="P387" s="42"/>
    </row>
    <row r="388" spans="1:16" ht="24">
      <c r="A388" s="42" t="s">
        <v>64</v>
      </c>
      <c r="B388" s="42">
        <v>2</v>
      </c>
      <c r="C388" s="42">
        <v>4</v>
      </c>
      <c r="D388" s="42">
        <v>0</v>
      </c>
      <c r="E388" s="42"/>
      <c r="F388" s="47">
        <f t="shared" si="71"/>
        <v>4</v>
      </c>
      <c r="G388" s="42"/>
      <c r="H388" s="42"/>
      <c r="I388" s="42"/>
      <c r="J388" s="42">
        <f t="shared" si="72"/>
        <v>0</v>
      </c>
      <c r="K388" s="42">
        <f t="shared" si="73"/>
        <v>4</v>
      </c>
      <c r="L388" s="42"/>
      <c r="M388" s="42"/>
      <c r="N388" s="42">
        <f t="shared" si="74"/>
        <v>0</v>
      </c>
      <c r="O388" s="42"/>
      <c r="P388" s="42"/>
    </row>
    <row r="389" spans="1:16" ht="24">
      <c r="A389" s="42" t="s">
        <v>65</v>
      </c>
      <c r="B389" s="47">
        <v>99</v>
      </c>
      <c r="C389" s="47">
        <v>200</v>
      </c>
      <c r="D389" s="47">
        <v>0</v>
      </c>
      <c r="E389" s="47"/>
      <c r="F389" s="47">
        <f>C389+D389+E389</f>
        <v>200</v>
      </c>
      <c r="G389" s="42">
        <v>97</v>
      </c>
      <c r="H389" s="42">
        <v>0</v>
      </c>
      <c r="I389" s="42">
        <v>0</v>
      </c>
      <c r="J389" s="42">
        <f>G389-H389-E389</f>
        <v>97</v>
      </c>
      <c r="K389" s="42">
        <f>F389+J389</f>
        <v>297</v>
      </c>
      <c r="L389" s="42">
        <v>0</v>
      </c>
      <c r="M389" s="42" t="s">
        <v>136</v>
      </c>
      <c r="N389" s="45">
        <f t="shared" si="74"/>
        <v>0</v>
      </c>
      <c r="O389" s="42">
        <v>0</v>
      </c>
      <c r="P389" s="42">
        <v>0</v>
      </c>
    </row>
    <row r="390" spans="1:16" ht="24">
      <c r="A390" s="42" t="s">
        <v>66</v>
      </c>
      <c r="B390" s="42">
        <v>2</v>
      </c>
      <c r="C390" s="42">
        <v>4</v>
      </c>
      <c r="D390" s="42">
        <v>0</v>
      </c>
      <c r="E390" s="42"/>
      <c r="F390" s="47">
        <f t="shared" si="71"/>
        <v>4</v>
      </c>
      <c r="G390" s="42"/>
      <c r="H390" s="42"/>
      <c r="I390" s="42"/>
      <c r="J390" s="42">
        <f t="shared" ref="J390:J391" si="75">G390-H390-E390</f>
        <v>0</v>
      </c>
      <c r="K390" s="42">
        <f t="shared" ref="K390:K391" si="76">F390+J390</f>
        <v>4</v>
      </c>
      <c r="L390" s="42"/>
      <c r="M390" s="42"/>
      <c r="N390" s="42">
        <f t="shared" si="74"/>
        <v>0</v>
      </c>
      <c r="O390" s="42"/>
      <c r="P390" s="42"/>
    </row>
    <row r="391" spans="1:16" ht="24">
      <c r="A391" s="42" t="s">
        <v>67</v>
      </c>
      <c r="B391" s="83"/>
      <c r="C391" s="83"/>
      <c r="D391" s="42"/>
      <c r="E391" s="42"/>
      <c r="F391" s="47">
        <f t="shared" si="71"/>
        <v>0</v>
      </c>
      <c r="G391" s="42"/>
      <c r="H391" s="42"/>
      <c r="I391" s="42"/>
      <c r="J391" s="42">
        <f t="shared" si="75"/>
        <v>0</v>
      </c>
      <c r="K391" s="42">
        <f t="shared" si="76"/>
        <v>0</v>
      </c>
      <c r="L391" s="42"/>
      <c r="M391" s="42"/>
      <c r="N391" s="42">
        <f t="shared" si="74"/>
        <v>0</v>
      </c>
      <c r="O391" s="42"/>
      <c r="P391" s="83"/>
    </row>
    <row r="392" spans="1:16" ht="24">
      <c r="A392" s="84" t="s">
        <v>23</v>
      </c>
      <c r="B392" s="85">
        <f>SUM(B378:B391)</f>
        <v>574</v>
      </c>
      <c r="C392" s="85">
        <f>SUM(C378:C391)</f>
        <v>1402</v>
      </c>
      <c r="D392" s="85">
        <f>SUM(D378:D391)</f>
        <v>0</v>
      </c>
      <c r="E392" s="85"/>
      <c r="F392" s="86">
        <f>SUM(F378:F391)</f>
        <v>1402</v>
      </c>
      <c r="G392" s="85">
        <f>SUM(G378:G391)</f>
        <v>327</v>
      </c>
      <c r="H392" s="85"/>
      <c r="I392" s="85"/>
      <c r="J392" s="86">
        <f>SUM(J378:J391)</f>
        <v>327</v>
      </c>
      <c r="K392" s="86">
        <f t="shared" ref="K392" si="77">F392+J392</f>
        <v>1729</v>
      </c>
      <c r="L392" s="85">
        <f>SUM(L378:L391)</f>
        <v>0</v>
      </c>
      <c r="M392" s="42" t="s">
        <v>136</v>
      </c>
      <c r="N392" s="120">
        <f>SUM(N378:N391)</f>
        <v>0</v>
      </c>
      <c r="O392" s="86" t="e">
        <f t="shared" ref="O392" si="78">N392/L392</f>
        <v>#DIV/0!</v>
      </c>
      <c r="P392" s="85">
        <f>SUM(P378:P391)/6</f>
        <v>0</v>
      </c>
    </row>
    <row r="393" spans="1:16" ht="17.2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</row>
    <row r="394" spans="1:16" ht="17.2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</row>
    <row r="395" spans="1:16" ht="24">
      <c r="A395" s="208" t="s">
        <v>9</v>
      </c>
      <c r="B395" s="209" t="s">
        <v>20</v>
      </c>
      <c r="C395" s="210" t="s">
        <v>40</v>
      </c>
      <c r="D395" s="211"/>
      <c r="E395" s="211"/>
      <c r="F395" s="212"/>
      <c r="G395" s="210" t="s">
        <v>41</v>
      </c>
      <c r="H395" s="211"/>
      <c r="I395" s="211"/>
      <c r="J395" s="212"/>
      <c r="K395" s="213" t="s">
        <v>42</v>
      </c>
      <c r="L395" s="213" t="s">
        <v>43</v>
      </c>
      <c r="M395" s="213" t="s">
        <v>44</v>
      </c>
      <c r="N395" s="213" t="s">
        <v>45</v>
      </c>
      <c r="O395" s="213" t="s">
        <v>46</v>
      </c>
      <c r="P395" s="205" t="s">
        <v>21</v>
      </c>
    </row>
    <row r="396" spans="1:16">
      <c r="A396" s="208"/>
      <c r="B396" s="209"/>
      <c r="C396" s="205" t="s">
        <v>47</v>
      </c>
      <c r="D396" s="205" t="s">
        <v>48</v>
      </c>
      <c r="E396" s="205" t="s">
        <v>49</v>
      </c>
      <c r="F396" s="205" t="s">
        <v>50</v>
      </c>
      <c r="G396" s="205" t="s">
        <v>51</v>
      </c>
      <c r="H396" s="205" t="s">
        <v>52</v>
      </c>
      <c r="I396" s="205" t="s">
        <v>49</v>
      </c>
      <c r="J396" s="205" t="s">
        <v>53</v>
      </c>
      <c r="K396" s="214"/>
      <c r="L396" s="214"/>
      <c r="M396" s="214"/>
      <c r="N396" s="214"/>
      <c r="O396" s="214"/>
      <c r="P396" s="206"/>
    </row>
    <row r="397" spans="1:16">
      <c r="A397" s="208"/>
      <c r="B397" s="209"/>
      <c r="C397" s="206"/>
      <c r="D397" s="206"/>
      <c r="E397" s="206"/>
      <c r="F397" s="206"/>
      <c r="G397" s="206"/>
      <c r="H397" s="206"/>
      <c r="I397" s="206"/>
      <c r="J397" s="206"/>
      <c r="K397" s="214"/>
      <c r="L397" s="214"/>
      <c r="M397" s="214"/>
      <c r="N397" s="214"/>
      <c r="O397" s="214"/>
      <c r="P397" s="206"/>
    </row>
    <row r="398" spans="1:16">
      <c r="A398" s="208"/>
      <c r="B398" s="209"/>
      <c r="C398" s="207"/>
      <c r="D398" s="207"/>
      <c r="E398" s="207"/>
      <c r="F398" s="207"/>
      <c r="G398" s="207"/>
      <c r="H398" s="207"/>
      <c r="I398" s="207"/>
      <c r="J398" s="207"/>
      <c r="K398" s="215"/>
      <c r="L398" s="215"/>
      <c r="M398" s="215"/>
      <c r="N398" s="215"/>
      <c r="O398" s="215"/>
      <c r="P398" s="207"/>
    </row>
    <row r="399" spans="1:16" ht="24">
      <c r="A399" s="42" t="s">
        <v>54</v>
      </c>
      <c r="B399" s="42">
        <v>9</v>
      </c>
      <c r="C399" s="42">
        <v>0</v>
      </c>
      <c r="D399" s="42">
        <v>0</v>
      </c>
      <c r="E399" s="42"/>
      <c r="F399" s="47">
        <f t="shared" ref="F399:F409" si="79">C399+D399+E399</f>
        <v>0</v>
      </c>
      <c r="G399" s="42">
        <v>21</v>
      </c>
      <c r="H399" s="42"/>
      <c r="I399" s="42"/>
      <c r="J399" s="42">
        <f t="shared" ref="J399:J409" si="80">G399-H399-E399</f>
        <v>21</v>
      </c>
      <c r="K399" s="42">
        <f t="shared" ref="K399:K409" si="81">F399+J399</f>
        <v>21</v>
      </c>
      <c r="L399" s="81">
        <v>0</v>
      </c>
      <c r="M399" s="81" t="s">
        <v>82</v>
      </c>
      <c r="N399" s="91">
        <f>L399*O399</f>
        <v>0</v>
      </c>
      <c r="O399" s="81">
        <v>0</v>
      </c>
      <c r="P399" s="81">
        <v>0</v>
      </c>
    </row>
    <row r="400" spans="1:16" ht="24">
      <c r="A400" s="42" t="s">
        <v>55</v>
      </c>
      <c r="B400" s="42">
        <v>6</v>
      </c>
      <c r="C400" s="42">
        <v>0</v>
      </c>
      <c r="D400" s="42">
        <v>0</v>
      </c>
      <c r="E400" s="42"/>
      <c r="F400" s="47">
        <f t="shared" si="79"/>
        <v>0</v>
      </c>
      <c r="G400" s="42">
        <v>11</v>
      </c>
      <c r="H400" s="42"/>
      <c r="I400" s="42"/>
      <c r="J400" s="42">
        <f t="shared" si="80"/>
        <v>11</v>
      </c>
      <c r="K400" s="42">
        <f t="shared" si="81"/>
        <v>11</v>
      </c>
      <c r="L400" s="81">
        <v>0</v>
      </c>
      <c r="M400" s="81" t="s">
        <v>82</v>
      </c>
      <c r="N400" s="91">
        <f t="shared" ref="N400:N412" si="82">L400*O400</f>
        <v>0</v>
      </c>
      <c r="O400" s="81">
        <v>0</v>
      </c>
      <c r="P400" s="81">
        <v>0</v>
      </c>
    </row>
    <row r="401" spans="1:16" ht="24">
      <c r="A401" s="42" t="s">
        <v>56</v>
      </c>
      <c r="B401" s="42">
        <v>4</v>
      </c>
      <c r="C401" s="42">
        <v>0</v>
      </c>
      <c r="D401" s="42">
        <v>0</v>
      </c>
      <c r="E401" s="42"/>
      <c r="F401" s="47">
        <f t="shared" si="79"/>
        <v>0</v>
      </c>
      <c r="G401" s="42">
        <v>8</v>
      </c>
      <c r="H401" s="42"/>
      <c r="I401" s="42"/>
      <c r="J401" s="42">
        <f t="shared" si="80"/>
        <v>8</v>
      </c>
      <c r="K401" s="42">
        <f t="shared" si="81"/>
        <v>8</v>
      </c>
      <c r="L401" s="81">
        <v>0</v>
      </c>
      <c r="M401" s="81" t="s">
        <v>82</v>
      </c>
      <c r="N401" s="91">
        <f t="shared" si="82"/>
        <v>0</v>
      </c>
      <c r="O401" s="81">
        <v>0</v>
      </c>
      <c r="P401" s="81">
        <v>0</v>
      </c>
    </row>
    <row r="402" spans="1:16" ht="24">
      <c r="A402" s="42" t="s">
        <v>57</v>
      </c>
      <c r="B402" s="42">
        <v>6</v>
      </c>
      <c r="C402" s="42">
        <v>0</v>
      </c>
      <c r="D402" s="42">
        <v>0</v>
      </c>
      <c r="E402" s="42"/>
      <c r="F402" s="47">
        <f t="shared" si="79"/>
        <v>0</v>
      </c>
      <c r="G402" s="42">
        <v>12</v>
      </c>
      <c r="H402" s="42"/>
      <c r="I402" s="42"/>
      <c r="J402" s="42">
        <f t="shared" si="80"/>
        <v>12</v>
      </c>
      <c r="K402" s="42">
        <f t="shared" si="81"/>
        <v>12</v>
      </c>
      <c r="L402" s="81">
        <v>0</v>
      </c>
      <c r="M402" s="81" t="s">
        <v>82</v>
      </c>
      <c r="N402" s="91">
        <f t="shared" si="82"/>
        <v>0</v>
      </c>
      <c r="O402" s="81">
        <v>0</v>
      </c>
      <c r="P402" s="81">
        <v>0</v>
      </c>
    </row>
    <row r="403" spans="1:16" ht="24">
      <c r="A403" s="42" t="s">
        <v>58</v>
      </c>
      <c r="B403" s="42">
        <v>25</v>
      </c>
      <c r="C403" s="42">
        <v>0</v>
      </c>
      <c r="D403" s="42">
        <v>0</v>
      </c>
      <c r="E403" s="42"/>
      <c r="F403" s="47">
        <f t="shared" si="79"/>
        <v>0</v>
      </c>
      <c r="G403" s="42">
        <v>63</v>
      </c>
      <c r="H403" s="42"/>
      <c r="I403" s="42"/>
      <c r="J403" s="42">
        <f t="shared" si="80"/>
        <v>63</v>
      </c>
      <c r="K403" s="42">
        <f t="shared" si="81"/>
        <v>63</v>
      </c>
      <c r="L403" s="81">
        <v>0</v>
      </c>
      <c r="M403" s="81" t="s">
        <v>82</v>
      </c>
      <c r="N403" s="91">
        <f t="shared" si="82"/>
        <v>0</v>
      </c>
      <c r="O403" s="81">
        <v>0</v>
      </c>
      <c r="P403" s="81">
        <v>0</v>
      </c>
    </row>
    <row r="404" spans="1:16" ht="24">
      <c r="A404" s="42" t="s">
        <v>59</v>
      </c>
      <c r="B404" s="42">
        <v>9</v>
      </c>
      <c r="C404" s="42">
        <v>0</v>
      </c>
      <c r="D404" s="42">
        <v>0</v>
      </c>
      <c r="E404" s="42"/>
      <c r="F404" s="47">
        <f t="shared" si="79"/>
        <v>0</v>
      </c>
      <c r="G404" s="42">
        <v>14</v>
      </c>
      <c r="H404" s="42"/>
      <c r="I404" s="42"/>
      <c r="J404" s="42">
        <f t="shared" si="80"/>
        <v>14</v>
      </c>
      <c r="K404" s="42">
        <f t="shared" si="81"/>
        <v>14</v>
      </c>
      <c r="L404" s="81">
        <v>0</v>
      </c>
      <c r="M404" s="81" t="s">
        <v>82</v>
      </c>
      <c r="N404" s="91">
        <f t="shared" si="82"/>
        <v>0</v>
      </c>
      <c r="O404" s="81">
        <v>0</v>
      </c>
      <c r="P404" s="81">
        <v>0</v>
      </c>
    </row>
    <row r="405" spans="1:16" ht="24">
      <c r="A405" s="42" t="s">
        <v>60</v>
      </c>
      <c r="B405" s="42">
        <v>22</v>
      </c>
      <c r="C405" s="42">
        <v>0</v>
      </c>
      <c r="D405" s="42">
        <v>0</v>
      </c>
      <c r="E405" s="42"/>
      <c r="F405" s="47">
        <f t="shared" si="79"/>
        <v>0</v>
      </c>
      <c r="G405" s="42">
        <v>76</v>
      </c>
      <c r="H405" s="42"/>
      <c r="I405" s="42"/>
      <c r="J405" s="42">
        <f t="shared" si="80"/>
        <v>76</v>
      </c>
      <c r="K405" s="42">
        <f t="shared" si="81"/>
        <v>76</v>
      </c>
      <c r="L405" s="81">
        <v>0</v>
      </c>
      <c r="M405" s="81" t="s">
        <v>82</v>
      </c>
      <c r="N405" s="91">
        <f t="shared" si="82"/>
        <v>0</v>
      </c>
      <c r="O405" s="81">
        <v>0</v>
      </c>
      <c r="P405" s="81">
        <v>0</v>
      </c>
    </row>
    <row r="406" spans="1:16" ht="24">
      <c r="A406" s="42" t="s">
        <v>61</v>
      </c>
      <c r="B406" s="42">
        <v>22</v>
      </c>
      <c r="C406" s="42">
        <v>0</v>
      </c>
      <c r="D406" s="42">
        <v>0</v>
      </c>
      <c r="E406" s="42"/>
      <c r="F406" s="47">
        <f t="shared" si="79"/>
        <v>0</v>
      </c>
      <c r="G406" s="42">
        <v>114</v>
      </c>
      <c r="H406" s="42"/>
      <c r="I406" s="42"/>
      <c r="J406" s="42">
        <f t="shared" si="80"/>
        <v>114</v>
      </c>
      <c r="K406" s="42">
        <f t="shared" si="81"/>
        <v>114</v>
      </c>
      <c r="L406" s="81">
        <v>0</v>
      </c>
      <c r="M406" s="81" t="s">
        <v>82</v>
      </c>
      <c r="N406" s="91">
        <f t="shared" si="82"/>
        <v>0</v>
      </c>
      <c r="O406" s="81">
        <v>0</v>
      </c>
      <c r="P406" s="81">
        <v>0</v>
      </c>
    </row>
    <row r="407" spans="1:16" ht="24">
      <c r="A407" s="42" t="s">
        <v>62</v>
      </c>
      <c r="B407" s="42"/>
      <c r="C407" s="42"/>
      <c r="D407" s="42"/>
      <c r="E407" s="42"/>
      <c r="F407" s="47">
        <f t="shared" si="79"/>
        <v>0</v>
      </c>
      <c r="G407" s="42"/>
      <c r="H407" s="42"/>
      <c r="I407" s="42"/>
      <c r="J407" s="42">
        <f t="shared" si="80"/>
        <v>0</v>
      </c>
      <c r="K407" s="42">
        <f t="shared" si="81"/>
        <v>0</v>
      </c>
      <c r="L407" s="81"/>
      <c r="M407" s="81">
        <v>0</v>
      </c>
      <c r="N407" s="91">
        <f t="shared" si="82"/>
        <v>0</v>
      </c>
      <c r="O407" s="81"/>
      <c r="P407" s="81"/>
    </row>
    <row r="408" spans="1:16" ht="24">
      <c r="A408" s="42" t="s">
        <v>63</v>
      </c>
      <c r="B408" s="42">
        <v>6</v>
      </c>
      <c r="C408" s="42">
        <v>0</v>
      </c>
      <c r="D408" s="42">
        <v>0</v>
      </c>
      <c r="E408" s="42"/>
      <c r="F408" s="47">
        <f t="shared" si="79"/>
        <v>0</v>
      </c>
      <c r="G408" s="42">
        <v>12</v>
      </c>
      <c r="H408" s="42"/>
      <c r="I408" s="42"/>
      <c r="J408" s="42">
        <f t="shared" si="80"/>
        <v>12</v>
      </c>
      <c r="K408" s="42">
        <f t="shared" si="81"/>
        <v>12</v>
      </c>
      <c r="L408" s="81">
        <v>0</v>
      </c>
      <c r="M408" s="81" t="s">
        <v>82</v>
      </c>
      <c r="N408" s="91">
        <f t="shared" si="82"/>
        <v>0</v>
      </c>
      <c r="O408" s="81">
        <v>0</v>
      </c>
      <c r="P408" s="81">
        <v>0</v>
      </c>
    </row>
    <row r="409" spans="1:16" ht="24">
      <c r="A409" s="42" t="s">
        <v>64</v>
      </c>
      <c r="B409" s="42">
        <v>4</v>
      </c>
      <c r="C409" s="42">
        <v>0</v>
      </c>
      <c r="D409" s="42">
        <v>0</v>
      </c>
      <c r="E409" s="42"/>
      <c r="F409" s="47">
        <f t="shared" si="79"/>
        <v>0</v>
      </c>
      <c r="G409" s="42">
        <v>12</v>
      </c>
      <c r="H409" s="42"/>
      <c r="I409" s="42"/>
      <c r="J409" s="42">
        <f t="shared" si="80"/>
        <v>12</v>
      </c>
      <c r="K409" s="42">
        <f t="shared" si="81"/>
        <v>12</v>
      </c>
      <c r="L409" s="81">
        <v>0</v>
      </c>
      <c r="M409" s="81" t="s">
        <v>82</v>
      </c>
      <c r="N409" s="91">
        <f t="shared" si="82"/>
        <v>0</v>
      </c>
      <c r="O409" s="81">
        <v>0</v>
      </c>
      <c r="P409" s="81">
        <v>0</v>
      </c>
    </row>
    <row r="410" spans="1:16" ht="24">
      <c r="A410" s="42" t="s">
        <v>65</v>
      </c>
      <c r="B410" s="47">
        <v>16</v>
      </c>
      <c r="C410" s="47">
        <v>0</v>
      </c>
      <c r="D410" s="47">
        <v>0</v>
      </c>
      <c r="E410" s="47"/>
      <c r="F410" s="47">
        <f>C410+D410+E410</f>
        <v>0</v>
      </c>
      <c r="G410" s="42">
        <v>44</v>
      </c>
      <c r="H410" s="42">
        <v>0</v>
      </c>
      <c r="I410" s="42">
        <v>0</v>
      </c>
      <c r="J410" s="42">
        <f>G410-H410-E410</f>
        <v>44</v>
      </c>
      <c r="K410" s="42">
        <f>F410+J410</f>
        <v>44</v>
      </c>
      <c r="L410" s="81">
        <v>0</v>
      </c>
      <c r="M410" s="81" t="s">
        <v>82</v>
      </c>
      <c r="N410" s="91">
        <f t="shared" si="82"/>
        <v>0</v>
      </c>
      <c r="O410" s="81">
        <v>0</v>
      </c>
      <c r="P410" s="81">
        <v>0</v>
      </c>
    </row>
    <row r="411" spans="1:16" ht="24">
      <c r="A411" s="42" t="s">
        <v>66</v>
      </c>
      <c r="B411" s="42">
        <v>2</v>
      </c>
      <c r="C411" s="42">
        <v>0</v>
      </c>
      <c r="D411" s="42">
        <v>0</v>
      </c>
      <c r="E411" s="42"/>
      <c r="F411" s="47">
        <f t="shared" ref="F411:F412" si="83">C411+D411+E411</f>
        <v>0</v>
      </c>
      <c r="G411" s="42">
        <v>9</v>
      </c>
      <c r="H411" s="42"/>
      <c r="I411" s="42"/>
      <c r="J411" s="42">
        <f t="shared" ref="J411:J412" si="84">G411-H411-E411</f>
        <v>9</v>
      </c>
      <c r="K411" s="42">
        <f t="shared" ref="K411:K413" si="85">F411+J411</f>
        <v>9</v>
      </c>
      <c r="L411" s="81">
        <v>0</v>
      </c>
      <c r="M411" s="81" t="s">
        <v>82</v>
      </c>
      <c r="N411" s="91">
        <f t="shared" si="82"/>
        <v>0</v>
      </c>
      <c r="O411" s="81">
        <v>0</v>
      </c>
      <c r="P411" s="81">
        <v>0</v>
      </c>
    </row>
    <row r="412" spans="1:16" ht="24">
      <c r="A412" s="42" t="s">
        <v>67</v>
      </c>
      <c r="B412" s="83">
        <v>1</v>
      </c>
      <c r="C412" s="42">
        <v>0</v>
      </c>
      <c r="D412" s="42">
        <v>0</v>
      </c>
      <c r="E412" s="42"/>
      <c r="F412" s="47">
        <f t="shared" si="83"/>
        <v>0</v>
      </c>
      <c r="G412" s="42">
        <v>2</v>
      </c>
      <c r="H412" s="42"/>
      <c r="I412" s="42"/>
      <c r="J412" s="42">
        <f t="shared" si="84"/>
        <v>2</v>
      </c>
      <c r="K412" s="42">
        <f t="shared" si="85"/>
        <v>2</v>
      </c>
      <c r="L412" s="81">
        <v>0</v>
      </c>
      <c r="M412" s="81" t="s">
        <v>82</v>
      </c>
      <c r="N412" s="91">
        <f t="shared" si="82"/>
        <v>0</v>
      </c>
      <c r="O412" s="81">
        <v>0</v>
      </c>
      <c r="P412" s="100">
        <v>0</v>
      </c>
    </row>
    <row r="413" spans="1:16" ht="24">
      <c r="A413" s="84" t="s">
        <v>23</v>
      </c>
      <c r="B413" s="85">
        <f>SUM(B399:B412)</f>
        <v>132</v>
      </c>
      <c r="C413" s="85">
        <f>SUM(C399:C412)</f>
        <v>0</v>
      </c>
      <c r="D413" s="85">
        <f>SUM(D399:D412)</f>
        <v>0</v>
      </c>
      <c r="E413" s="85"/>
      <c r="F413" s="86">
        <f>SUM(F399:F412)</f>
        <v>0</v>
      </c>
      <c r="G413" s="85">
        <f>SUM(G399:G412)</f>
        <v>398</v>
      </c>
      <c r="H413" s="85"/>
      <c r="I413" s="85"/>
      <c r="J413" s="86">
        <f>SUM(J399:J412)</f>
        <v>398</v>
      </c>
      <c r="K413" s="86">
        <f t="shared" si="85"/>
        <v>398</v>
      </c>
      <c r="L413" s="85">
        <f>SUM(L399:L412)</f>
        <v>0</v>
      </c>
      <c r="M413" s="81" t="s">
        <v>82</v>
      </c>
      <c r="N413" s="92">
        <f>SUM(N399:N412)</f>
        <v>0</v>
      </c>
      <c r="O413" s="130" t="e">
        <f>N413/L413</f>
        <v>#DIV/0!</v>
      </c>
      <c r="P413" s="85">
        <f>SUM(P399:P412)/13</f>
        <v>0</v>
      </c>
    </row>
    <row r="414" spans="1:16" ht="17.2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</row>
    <row r="415" spans="1:16" ht="17.2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</row>
    <row r="416" spans="1:16" ht="24">
      <c r="A416" s="208" t="s">
        <v>120</v>
      </c>
      <c r="B416" s="209" t="s">
        <v>20</v>
      </c>
      <c r="C416" s="210" t="s">
        <v>40</v>
      </c>
      <c r="D416" s="211"/>
      <c r="E416" s="211"/>
      <c r="F416" s="212"/>
      <c r="G416" s="210" t="s">
        <v>41</v>
      </c>
      <c r="H416" s="211"/>
      <c r="I416" s="211"/>
      <c r="J416" s="212"/>
      <c r="K416" s="213" t="s">
        <v>42</v>
      </c>
      <c r="L416" s="213" t="s">
        <v>43</v>
      </c>
      <c r="M416" s="213" t="s">
        <v>44</v>
      </c>
      <c r="N416" s="213" t="s">
        <v>45</v>
      </c>
      <c r="O416" s="213" t="s">
        <v>46</v>
      </c>
      <c r="P416" s="205" t="s">
        <v>21</v>
      </c>
    </row>
    <row r="417" spans="1:16">
      <c r="A417" s="208"/>
      <c r="B417" s="209"/>
      <c r="C417" s="205" t="s">
        <v>47</v>
      </c>
      <c r="D417" s="205" t="s">
        <v>48</v>
      </c>
      <c r="E417" s="205" t="s">
        <v>49</v>
      </c>
      <c r="F417" s="205" t="s">
        <v>50</v>
      </c>
      <c r="G417" s="205" t="s">
        <v>51</v>
      </c>
      <c r="H417" s="205" t="s">
        <v>52</v>
      </c>
      <c r="I417" s="205" t="s">
        <v>49</v>
      </c>
      <c r="J417" s="205" t="s">
        <v>53</v>
      </c>
      <c r="K417" s="214"/>
      <c r="L417" s="214"/>
      <c r="M417" s="214"/>
      <c r="N417" s="214"/>
      <c r="O417" s="214"/>
      <c r="P417" s="206"/>
    </row>
    <row r="418" spans="1:16">
      <c r="A418" s="208"/>
      <c r="B418" s="209"/>
      <c r="C418" s="206"/>
      <c r="D418" s="206"/>
      <c r="E418" s="206"/>
      <c r="F418" s="206"/>
      <c r="G418" s="206"/>
      <c r="H418" s="206"/>
      <c r="I418" s="206"/>
      <c r="J418" s="206"/>
      <c r="K418" s="214"/>
      <c r="L418" s="214"/>
      <c r="M418" s="214"/>
      <c r="N418" s="214"/>
      <c r="O418" s="214"/>
      <c r="P418" s="206"/>
    </row>
    <row r="419" spans="1:16">
      <c r="A419" s="208"/>
      <c r="B419" s="209"/>
      <c r="C419" s="207"/>
      <c r="D419" s="207"/>
      <c r="E419" s="207"/>
      <c r="F419" s="207"/>
      <c r="G419" s="207"/>
      <c r="H419" s="207"/>
      <c r="I419" s="207"/>
      <c r="J419" s="207"/>
      <c r="K419" s="215"/>
      <c r="L419" s="215"/>
      <c r="M419" s="215"/>
      <c r="N419" s="215"/>
      <c r="O419" s="215"/>
      <c r="P419" s="207"/>
    </row>
    <row r="420" spans="1:16" ht="24">
      <c r="A420" s="42" t="s">
        <v>54</v>
      </c>
      <c r="B420" s="42"/>
      <c r="C420" s="42"/>
      <c r="D420" s="42"/>
      <c r="E420" s="42"/>
      <c r="F420" s="47">
        <f t="shared" ref="F420:F430" si="86">C420+D420+E420</f>
        <v>0</v>
      </c>
      <c r="G420" s="42"/>
      <c r="H420" s="42"/>
      <c r="I420" s="42"/>
      <c r="J420" s="42">
        <f t="shared" ref="J420:J430" si="87">G420-H420-E420</f>
        <v>0</v>
      </c>
      <c r="K420" s="42">
        <f t="shared" ref="K420:K430" si="88">F420+J420</f>
        <v>0</v>
      </c>
      <c r="L420" s="81"/>
      <c r="M420" s="81"/>
      <c r="N420" s="81"/>
      <c r="O420" s="81"/>
      <c r="P420" s="81"/>
    </row>
    <row r="421" spans="1:16" ht="24">
      <c r="A421" s="42" t="s">
        <v>55</v>
      </c>
      <c r="B421" s="42"/>
      <c r="C421" s="42"/>
      <c r="D421" s="42"/>
      <c r="E421" s="42"/>
      <c r="F421" s="47">
        <f t="shared" si="86"/>
        <v>0</v>
      </c>
      <c r="G421" s="42"/>
      <c r="H421" s="42"/>
      <c r="I421" s="42"/>
      <c r="J421" s="42">
        <f t="shared" si="87"/>
        <v>0</v>
      </c>
      <c r="K421" s="42">
        <f t="shared" si="88"/>
        <v>0</v>
      </c>
      <c r="L421" s="81"/>
      <c r="M421" s="81"/>
      <c r="N421" s="81"/>
      <c r="O421" s="81"/>
      <c r="P421" s="81"/>
    </row>
    <row r="422" spans="1:16" ht="24">
      <c r="A422" s="42" t="s">
        <v>56</v>
      </c>
      <c r="B422" s="42"/>
      <c r="C422" s="42"/>
      <c r="D422" s="42"/>
      <c r="E422" s="42"/>
      <c r="F422" s="47">
        <f t="shared" si="86"/>
        <v>0</v>
      </c>
      <c r="G422" s="42"/>
      <c r="H422" s="42"/>
      <c r="I422" s="42"/>
      <c r="J422" s="42">
        <f t="shared" si="87"/>
        <v>0</v>
      </c>
      <c r="K422" s="42">
        <f t="shared" si="88"/>
        <v>0</v>
      </c>
      <c r="L422" s="81"/>
      <c r="M422" s="81"/>
      <c r="N422" s="81"/>
      <c r="O422" s="81"/>
      <c r="P422" s="81"/>
    </row>
    <row r="423" spans="1:16" ht="24">
      <c r="A423" s="42" t="s">
        <v>57</v>
      </c>
      <c r="B423" s="42"/>
      <c r="C423" s="42"/>
      <c r="D423" s="42"/>
      <c r="E423" s="42"/>
      <c r="F423" s="47">
        <f t="shared" si="86"/>
        <v>0</v>
      </c>
      <c r="G423" s="42"/>
      <c r="H423" s="42"/>
      <c r="I423" s="42"/>
      <c r="J423" s="42">
        <f t="shared" si="87"/>
        <v>0</v>
      </c>
      <c r="K423" s="42">
        <f t="shared" si="88"/>
        <v>0</v>
      </c>
      <c r="L423" s="81"/>
      <c r="M423" s="81"/>
      <c r="N423" s="81"/>
      <c r="O423" s="81"/>
      <c r="P423" s="81"/>
    </row>
    <row r="424" spans="1:16" ht="24">
      <c r="A424" s="42" t="s">
        <v>58</v>
      </c>
      <c r="B424" s="42"/>
      <c r="C424" s="42"/>
      <c r="D424" s="42"/>
      <c r="E424" s="42"/>
      <c r="F424" s="47">
        <f t="shared" si="86"/>
        <v>0</v>
      </c>
      <c r="G424" s="42"/>
      <c r="H424" s="42"/>
      <c r="I424" s="42"/>
      <c r="J424" s="42">
        <f t="shared" si="87"/>
        <v>0</v>
      </c>
      <c r="K424" s="42">
        <f t="shared" si="88"/>
        <v>0</v>
      </c>
      <c r="L424" s="81"/>
      <c r="M424" s="81"/>
      <c r="N424" s="81"/>
      <c r="O424" s="81"/>
      <c r="P424" s="81"/>
    </row>
    <row r="425" spans="1:16" ht="24">
      <c r="A425" s="42" t="s">
        <v>59</v>
      </c>
      <c r="B425" s="42"/>
      <c r="C425" s="42"/>
      <c r="D425" s="42"/>
      <c r="E425" s="42"/>
      <c r="F425" s="47">
        <f t="shared" si="86"/>
        <v>0</v>
      </c>
      <c r="G425" s="42"/>
      <c r="H425" s="42"/>
      <c r="I425" s="42"/>
      <c r="J425" s="42">
        <f t="shared" si="87"/>
        <v>0</v>
      </c>
      <c r="K425" s="42">
        <f t="shared" si="88"/>
        <v>0</v>
      </c>
      <c r="L425" s="81"/>
      <c r="M425" s="81"/>
      <c r="N425" s="81"/>
      <c r="O425" s="81"/>
      <c r="P425" s="81"/>
    </row>
    <row r="426" spans="1:16" ht="24">
      <c r="A426" s="42" t="s">
        <v>60</v>
      </c>
      <c r="B426" s="42">
        <v>4</v>
      </c>
      <c r="C426" s="42">
        <v>1</v>
      </c>
      <c r="D426" s="42">
        <v>0</v>
      </c>
      <c r="E426" s="42"/>
      <c r="F426" s="47">
        <f t="shared" si="86"/>
        <v>1</v>
      </c>
      <c r="G426" s="42"/>
      <c r="H426" s="42"/>
      <c r="I426" s="42"/>
      <c r="J426" s="42">
        <f t="shared" si="87"/>
        <v>0</v>
      </c>
      <c r="K426" s="42">
        <f t="shared" si="88"/>
        <v>1</v>
      </c>
      <c r="L426" s="81"/>
      <c r="M426" s="81"/>
      <c r="N426" s="81"/>
      <c r="O426" s="81"/>
      <c r="P426" s="81"/>
    </row>
    <row r="427" spans="1:16" ht="24">
      <c r="A427" s="42" t="s">
        <v>61</v>
      </c>
      <c r="B427" s="42"/>
      <c r="C427" s="42"/>
      <c r="D427" s="42"/>
      <c r="E427" s="42"/>
      <c r="F427" s="47">
        <f t="shared" si="86"/>
        <v>0</v>
      </c>
      <c r="G427" s="42"/>
      <c r="H427" s="42"/>
      <c r="I427" s="42"/>
      <c r="J427" s="42">
        <f t="shared" si="87"/>
        <v>0</v>
      </c>
      <c r="K427" s="42">
        <f t="shared" si="88"/>
        <v>0</v>
      </c>
      <c r="L427" s="81"/>
      <c r="M427" s="81"/>
      <c r="N427" s="81"/>
      <c r="O427" s="81"/>
      <c r="P427" s="81"/>
    </row>
    <row r="428" spans="1:16" ht="24">
      <c r="A428" s="42" t="s">
        <v>62</v>
      </c>
      <c r="B428" s="42"/>
      <c r="C428" s="42"/>
      <c r="D428" s="42"/>
      <c r="E428" s="42"/>
      <c r="F428" s="47">
        <f t="shared" si="86"/>
        <v>0</v>
      </c>
      <c r="G428" s="42"/>
      <c r="H428" s="42"/>
      <c r="I428" s="42"/>
      <c r="J428" s="42">
        <f t="shared" si="87"/>
        <v>0</v>
      </c>
      <c r="K428" s="42">
        <f t="shared" si="88"/>
        <v>0</v>
      </c>
      <c r="L428" s="81"/>
      <c r="M428" s="81"/>
      <c r="N428" s="81"/>
      <c r="O428" s="81"/>
      <c r="P428" s="81"/>
    </row>
    <row r="429" spans="1:16" ht="24">
      <c r="A429" s="42" t="s">
        <v>63</v>
      </c>
      <c r="B429" s="42"/>
      <c r="C429" s="42"/>
      <c r="D429" s="42"/>
      <c r="E429" s="42"/>
      <c r="F429" s="47">
        <f t="shared" si="86"/>
        <v>0</v>
      </c>
      <c r="G429" s="42"/>
      <c r="H429" s="42"/>
      <c r="I429" s="42"/>
      <c r="J429" s="42">
        <f t="shared" si="87"/>
        <v>0</v>
      </c>
      <c r="K429" s="42">
        <f t="shared" si="88"/>
        <v>0</v>
      </c>
      <c r="L429" s="81"/>
      <c r="M429" s="81"/>
      <c r="N429" s="81"/>
      <c r="O429" s="81"/>
      <c r="P429" s="81"/>
    </row>
    <row r="430" spans="1:16" ht="24">
      <c r="A430" s="42" t="s">
        <v>64</v>
      </c>
      <c r="B430" s="42"/>
      <c r="C430" s="42"/>
      <c r="D430" s="42"/>
      <c r="E430" s="42"/>
      <c r="F430" s="47">
        <f t="shared" si="86"/>
        <v>0</v>
      </c>
      <c r="G430" s="42"/>
      <c r="H430" s="42"/>
      <c r="I430" s="42"/>
      <c r="J430" s="42">
        <f t="shared" si="87"/>
        <v>0</v>
      </c>
      <c r="K430" s="42">
        <f t="shared" si="88"/>
        <v>0</v>
      </c>
      <c r="L430" s="81"/>
      <c r="M430" s="81"/>
      <c r="N430" s="81"/>
      <c r="O430" s="81"/>
      <c r="P430" s="81"/>
    </row>
    <row r="431" spans="1:16" ht="24">
      <c r="A431" s="42" t="s">
        <v>65</v>
      </c>
      <c r="B431" s="47"/>
      <c r="C431" s="47"/>
      <c r="D431" s="47"/>
      <c r="E431" s="47"/>
      <c r="F431" s="47">
        <f>C431+D431+E431</f>
        <v>0</v>
      </c>
      <c r="G431" s="42">
        <v>0</v>
      </c>
      <c r="H431" s="42">
        <v>0</v>
      </c>
      <c r="I431" s="42">
        <v>0</v>
      </c>
      <c r="J431" s="42">
        <f>G431-H431-E431</f>
        <v>0</v>
      </c>
      <c r="K431" s="42">
        <f>F431+J431</f>
        <v>0</v>
      </c>
      <c r="L431" s="81">
        <v>0</v>
      </c>
      <c r="M431" s="81">
        <v>0</v>
      </c>
      <c r="N431" s="81">
        <v>0</v>
      </c>
      <c r="O431" s="81" t="e">
        <f>N431/L431</f>
        <v>#DIV/0!</v>
      </c>
      <c r="P431" s="81"/>
    </row>
    <row r="432" spans="1:16" ht="24">
      <c r="A432" s="42" t="s">
        <v>66</v>
      </c>
      <c r="B432" s="42"/>
      <c r="C432" s="42"/>
      <c r="D432" s="42"/>
      <c r="E432" s="42"/>
      <c r="F432" s="47">
        <f t="shared" ref="F432:F433" si="89">C432+D432+E432</f>
        <v>0</v>
      </c>
      <c r="G432" s="42"/>
      <c r="H432" s="42"/>
      <c r="I432" s="42"/>
      <c r="J432" s="42">
        <f t="shared" ref="J432:J433" si="90">G432-H432-E432</f>
        <v>0</v>
      </c>
      <c r="K432" s="42">
        <f t="shared" ref="K432:K434" si="91">F432+J432</f>
        <v>0</v>
      </c>
      <c r="L432" s="81"/>
      <c r="M432" s="81"/>
      <c r="N432" s="81"/>
      <c r="O432" s="81"/>
      <c r="P432" s="81"/>
    </row>
    <row r="433" spans="1:16" ht="24">
      <c r="A433" s="42" t="s">
        <v>67</v>
      </c>
      <c r="B433" s="83"/>
      <c r="C433" s="83"/>
      <c r="D433" s="42"/>
      <c r="E433" s="42"/>
      <c r="F433" s="47">
        <f t="shared" si="89"/>
        <v>0</v>
      </c>
      <c r="G433" s="42"/>
      <c r="H433" s="42"/>
      <c r="I433" s="42"/>
      <c r="J433" s="42">
        <f t="shared" si="90"/>
        <v>0</v>
      </c>
      <c r="K433" s="42">
        <f t="shared" si="91"/>
        <v>0</v>
      </c>
      <c r="L433" s="81"/>
      <c r="M433" s="81"/>
      <c r="N433" s="81"/>
      <c r="O433" s="81"/>
      <c r="P433" s="100"/>
    </row>
    <row r="434" spans="1:16" ht="24">
      <c r="A434" s="84" t="s">
        <v>23</v>
      </c>
      <c r="B434" s="85">
        <f>SUM(B420:B433)</f>
        <v>4</v>
      </c>
      <c r="C434" s="85">
        <f>SUM(C420:C433)</f>
        <v>1</v>
      </c>
      <c r="D434" s="85">
        <f>SUM(D420:D433)</f>
        <v>0</v>
      </c>
      <c r="E434" s="85"/>
      <c r="F434" s="86">
        <f>SUM(F420:F433)</f>
        <v>1</v>
      </c>
      <c r="G434" s="85"/>
      <c r="H434" s="85"/>
      <c r="I434" s="85"/>
      <c r="J434" s="86">
        <f>SUM(J420:J433)</f>
        <v>0</v>
      </c>
      <c r="K434" s="86">
        <f t="shared" si="91"/>
        <v>1</v>
      </c>
      <c r="L434" s="85">
        <f>SUM(L423:L433)</f>
        <v>0</v>
      </c>
      <c r="M434" s="85"/>
      <c r="N434" s="85">
        <f>SUM(N423:N433)</f>
        <v>0</v>
      </c>
      <c r="O434" s="89" t="e">
        <f t="shared" ref="O434" si="92">N434/L434</f>
        <v>#DIV/0!</v>
      </c>
      <c r="P434" s="85"/>
    </row>
    <row r="435" spans="1:16" ht="17.2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</row>
    <row r="436" spans="1:16" ht="17.2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</row>
    <row r="437" spans="1:16" ht="24">
      <c r="A437" s="208" t="s">
        <v>37</v>
      </c>
      <c r="B437" s="209" t="s">
        <v>20</v>
      </c>
      <c r="C437" s="210" t="s">
        <v>40</v>
      </c>
      <c r="D437" s="211"/>
      <c r="E437" s="211"/>
      <c r="F437" s="212"/>
      <c r="G437" s="210" t="s">
        <v>41</v>
      </c>
      <c r="H437" s="211"/>
      <c r="I437" s="211"/>
      <c r="J437" s="212"/>
      <c r="K437" s="213" t="s">
        <v>42</v>
      </c>
      <c r="L437" s="213" t="s">
        <v>43</v>
      </c>
      <c r="M437" s="213" t="s">
        <v>44</v>
      </c>
      <c r="N437" s="213" t="s">
        <v>45</v>
      </c>
      <c r="O437" s="213" t="s">
        <v>46</v>
      </c>
      <c r="P437" s="205" t="s">
        <v>21</v>
      </c>
    </row>
    <row r="438" spans="1:16">
      <c r="A438" s="208"/>
      <c r="B438" s="209"/>
      <c r="C438" s="205" t="s">
        <v>47</v>
      </c>
      <c r="D438" s="205" t="s">
        <v>48</v>
      </c>
      <c r="E438" s="205" t="s">
        <v>49</v>
      </c>
      <c r="F438" s="205" t="s">
        <v>50</v>
      </c>
      <c r="G438" s="205" t="s">
        <v>51</v>
      </c>
      <c r="H438" s="205" t="s">
        <v>52</v>
      </c>
      <c r="I438" s="205" t="s">
        <v>49</v>
      </c>
      <c r="J438" s="205" t="s">
        <v>53</v>
      </c>
      <c r="K438" s="214"/>
      <c r="L438" s="214"/>
      <c r="M438" s="214"/>
      <c r="N438" s="214"/>
      <c r="O438" s="214"/>
      <c r="P438" s="206"/>
    </row>
    <row r="439" spans="1:16">
      <c r="A439" s="208"/>
      <c r="B439" s="209"/>
      <c r="C439" s="206"/>
      <c r="D439" s="206"/>
      <c r="E439" s="206"/>
      <c r="F439" s="206"/>
      <c r="G439" s="206"/>
      <c r="H439" s="206"/>
      <c r="I439" s="206"/>
      <c r="J439" s="206"/>
      <c r="K439" s="214"/>
      <c r="L439" s="214"/>
      <c r="M439" s="214"/>
      <c r="N439" s="214"/>
      <c r="O439" s="214"/>
      <c r="P439" s="206"/>
    </row>
    <row r="440" spans="1:16">
      <c r="A440" s="208"/>
      <c r="B440" s="209"/>
      <c r="C440" s="207"/>
      <c r="D440" s="207"/>
      <c r="E440" s="207"/>
      <c r="F440" s="207"/>
      <c r="G440" s="207"/>
      <c r="H440" s="207"/>
      <c r="I440" s="207"/>
      <c r="J440" s="207"/>
      <c r="K440" s="215"/>
      <c r="L440" s="215"/>
      <c r="M440" s="215"/>
      <c r="N440" s="215"/>
      <c r="O440" s="215"/>
      <c r="P440" s="207"/>
    </row>
    <row r="441" spans="1:16" ht="24">
      <c r="A441" s="42" t="s">
        <v>54</v>
      </c>
      <c r="B441" s="42"/>
      <c r="C441" s="42"/>
      <c r="D441" s="42"/>
      <c r="E441" s="42"/>
      <c r="F441" s="47">
        <f t="shared" ref="F441:F451" si="93">C441+D441+E441</f>
        <v>0</v>
      </c>
      <c r="G441" s="42"/>
      <c r="H441" s="42"/>
      <c r="I441" s="42"/>
      <c r="J441" s="42">
        <f t="shared" ref="J441:J451" si="94">G441-H441-E441</f>
        <v>0</v>
      </c>
      <c r="K441" s="42">
        <f t="shared" ref="K441:K451" si="95">F441+J441</f>
        <v>0</v>
      </c>
      <c r="L441" s="81"/>
      <c r="M441" s="81"/>
      <c r="N441" s="81"/>
      <c r="O441" s="81"/>
      <c r="P441" s="81"/>
    </row>
    <row r="442" spans="1:16" ht="24">
      <c r="A442" s="42" t="s">
        <v>55</v>
      </c>
      <c r="B442" s="42"/>
      <c r="C442" s="42"/>
      <c r="D442" s="42"/>
      <c r="E442" s="42"/>
      <c r="F442" s="47">
        <f t="shared" si="93"/>
        <v>0</v>
      </c>
      <c r="G442" s="42"/>
      <c r="H442" s="42"/>
      <c r="I442" s="42"/>
      <c r="J442" s="42">
        <f t="shared" si="94"/>
        <v>0</v>
      </c>
      <c r="K442" s="42">
        <f t="shared" si="95"/>
        <v>0</v>
      </c>
      <c r="L442" s="81"/>
      <c r="M442" s="81"/>
      <c r="N442" s="81"/>
      <c r="O442" s="81"/>
      <c r="P442" s="81"/>
    </row>
    <row r="443" spans="1:16" ht="24">
      <c r="A443" s="42" t="s">
        <v>56</v>
      </c>
      <c r="B443" s="42"/>
      <c r="C443" s="42"/>
      <c r="D443" s="42"/>
      <c r="E443" s="42"/>
      <c r="F443" s="47">
        <f t="shared" si="93"/>
        <v>0</v>
      </c>
      <c r="G443" s="42"/>
      <c r="H443" s="42"/>
      <c r="I443" s="42"/>
      <c r="J443" s="42">
        <f t="shared" si="94"/>
        <v>0</v>
      </c>
      <c r="K443" s="42">
        <f t="shared" si="95"/>
        <v>0</v>
      </c>
      <c r="L443" s="81"/>
      <c r="M443" s="81"/>
      <c r="N443" s="81"/>
      <c r="O443" s="81"/>
      <c r="P443" s="81"/>
    </row>
    <row r="444" spans="1:16" ht="24">
      <c r="A444" s="42" t="s">
        <v>57</v>
      </c>
      <c r="B444" s="42"/>
      <c r="C444" s="42"/>
      <c r="D444" s="42"/>
      <c r="E444" s="42"/>
      <c r="F444" s="47">
        <f t="shared" si="93"/>
        <v>0</v>
      </c>
      <c r="G444" s="42"/>
      <c r="H444" s="42"/>
      <c r="I444" s="42"/>
      <c r="J444" s="42">
        <f t="shared" si="94"/>
        <v>0</v>
      </c>
      <c r="K444" s="42">
        <f t="shared" si="95"/>
        <v>0</v>
      </c>
      <c r="L444" s="81"/>
      <c r="M444" s="81"/>
      <c r="N444" s="81"/>
      <c r="O444" s="81"/>
      <c r="P444" s="81"/>
    </row>
    <row r="445" spans="1:16" ht="24">
      <c r="A445" s="42" t="s">
        <v>58</v>
      </c>
      <c r="B445" s="42"/>
      <c r="C445" s="42"/>
      <c r="D445" s="42"/>
      <c r="E445" s="42"/>
      <c r="F445" s="47">
        <f t="shared" si="93"/>
        <v>0</v>
      </c>
      <c r="G445" s="42"/>
      <c r="H445" s="42"/>
      <c r="I445" s="42"/>
      <c r="J445" s="42">
        <f t="shared" si="94"/>
        <v>0</v>
      </c>
      <c r="K445" s="42">
        <f t="shared" si="95"/>
        <v>0</v>
      </c>
      <c r="L445" s="81"/>
      <c r="M445" s="81"/>
      <c r="N445" s="81"/>
      <c r="O445" s="81"/>
      <c r="P445" s="81"/>
    </row>
    <row r="446" spans="1:16" ht="24">
      <c r="A446" s="42" t="s">
        <v>59</v>
      </c>
      <c r="B446" s="42"/>
      <c r="C446" s="42"/>
      <c r="D446" s="42"/>
      <c r="E446" s="42"/>
      <c r="F446" s="47">
        <f t="shared" si="93"/>
        <v>0</v>
      </c>
      <c r="G446" s="42"/>
      <c r="H446" s="42"/>
      <c r="I446" s="42"/>
      <c r="J446" s="42">
        <f t="shared" si="94"/>
        <v>0</v>
      </c>
      <c r="K446" s="42">
        <f t="shared" si="95"/>
        <v>0</v>
      </c>
      <c r="L446" s="81"/>
      <c r="M446" s="81"/>
      <c r="N446" s="81"/>
      <c r="O446" s="81"/>
      <c r="P446" s="81"/>
    </row>
    <row r="447" spans="1:16" ht="24">
      <c r="A447" s="42" t="s">
        <v>60</v>
      </c>
      <c r="B447" s="42">
        <v>0</v>
      </c>
      <c r="C447" s="42">
        <v>0</v>
      </c>
      <c r="D447" s="42">
        <v>0</v>
      </c>
      <c r="E447" s="42"/>
      <c r="F447" s="47">
        <v>0</v>
      </c>
      <c r="G447" s="42"/>
      <c r="H447" s="42"/>
      <c r="I447" s="42"/>
      <c r="J447" s="42">
        <f t="shared" si="94"/>
        <v>0</v>
      </c>
      <c r="K447" s="42">
        <f t="shared" si="95"/>
        <v>0</v>
      </c>
      <c r="L447" s="81"/>
      <c r="M447" s="81"/>
      <c r="N447" s="81"/>
      <c r="O447" s="81"/>
      <c r="P447" s="81"/>
    </row>
    <row r="448" spans="1:16" ht="24">
      <c r="A448" s="42" t="s">
        <v>61</v>
      </c>
      <c r="B448" s="42"/>
      <c r="C448" s="42"/>
      <c r="D448" s="42"/>
      <c r="E448" s="42"/>
      <c r="F448" s="47">
        <f t="shared" si="93"/>
        <v>0</v>
      </c>
      <c r="G448" s="42"/>
      <c r="H448" s="42"/>
      <c r="I448" s="42"/>
      <c r="J448" s="42">
        <f t="shared" si="94"/>
        <v>0</v>
      </c>
      <c r="K448" s="42">
        <f t="shared" si="95"/>
        <v>0</v>
      </c>
      <c r="L448" s="81"/>
      <c r="M448" s="81"/>
      <c r="N448" s="81"/>
      <c r="O448" s="81"/>
      <c r="P448" s="81"/>
    </row>
    <row r="449" spans="1:16" ht="24">
      <c r="A449" s="42" t="s">
        <v>62</v>
      </c>
      <c r="B449" s="42"/>
      <c r="C449" s="42"/>
      <c r="D449" s="42"/>
      <c r="E449" s="42"/>
      <c r="F449" s="47">
        <f t="shared" si="93"/>
        <v>0</v>
      </c>
      <c r="G449" s="42"/>
      <c r="H449" s="42"/>
      <c r="I449" s="42"/>
      <c r="J449" s="42">
        <f t="shared" si="94"/>
        <v>0</v>
      </c>
      <c r="K449" s="42">
        <f t="shared" si="95"/>
        <v>0</v>
      </c>
      <c r="L449" s="81"/>
      <c r="M449" s="81"/>
      <c r="N449" s="81"/>
      <c r="O449" s="81"/>
      <c r="P449" s="81"/>
    </row>
    <row r="450" spans="1:16" ht="24">
      <c r="A450" s="42" t="s">
        <v>63</v>
      </c>
      <c r="B450" s="42">
        <v>5</v>
      </c>
      <c r="C450" s="42">
        <v>40</v>
      </c>
      <c r="D450" s="42">
        <v>0</v>
      </c>
      <c r="E450" s="42"/>
      <c r="F450" s="47">
        <f t="shared" si="93"/>
        <v>40</v>
      </c>
      <c r="G450" s="42"/>
      <c r="H450" s="42"/>
      <c r="I450" s="42"/>
      <c r="J450" s="42">
        <f t="shared" si="94"/>
        <v>0</v>
      </c>
      <c r="K450" s="42">
        <f t="shared" si="95"/>
        <v>40</v>
      </c>
      <c r="L450" s="81"/>
      <c r="M450" s="81"/>
      <c r="N450" s="81"/>
      <c r="O450" s="81"/>
      <c r="P450" s="81"/>
    </row>
    <row r="451" spans="1:16" ht="24">
      <c r="A451" s="42" t="s">
        <v>64</v>
      </c>
      <c r="B451" s="42"/>
      <c r="C451" s="42"/>
      <c r="D451" s="42"/>
      <c r="E451" s="42"/>
      <c r="F451" s="47">
        <f t="shared" si="93"/>
        <v>0</v>
      </c>
      <c r="G451" s="42"/>
      <c r="H451" s="42"/>
      <c r="I451" s="42"/>
      <c r="J451" s="42">
        <f t="shared" si="94"/>
        <v>0</v>
      </c>
      <c r="K451" s="42">
        <f t="shared" si="95"/>
        <v>0</v>
      </c>
      <c r="L451" s="81"/>
      <c r="M451" s="81"/>
      <c r="N451" s="81"/>
      <c r="O451" s="81"/>
      <c r="P451" s="81"/>
    </row>
    <row r="452" spans="1:16" ht="24">
      <c r="A452" s="42" t="s">
        <v>65</v>
      </c>
      <c r="B452" s="47"/>
      <c r="C452" s="47"/>
      <c r="D452" s="47"/>
      <c r="E452" s="47"/>
      <c r="F452" s="47">
        <f>C452+D452+E452</f>
        <v>0</v>
      </c>
      <c r="G452" s="42">
        <v>0</v>
      </c>
      <c r="H452" s="42">
        <v>0</v>
      </c>
      <c r="I452" s="42">
        <v>0</v>
      </c>
      <c r="J452" s="42">
        <f>G452-H452-E452</f>
        <v>0</v>
      </c>
      <c r="K452" s="42">
        <f>F452+J452</f>
        <v>0</v>
      </c>
      <c r="L452" s="81">
        <v>0</v>
      </c>
      <c r="M452" s="81">
        <v>0</v>
      </c>
      <c r="N452" s="81">
        <v>0</v>
      </c>
      <c r="O452" s="81" t="e">
        <f>N452/L452</f>
        <v>#DIV/0!</v>
      </c>
      <c r="P452" s="81"/>
    </row>
    <row r="453" spans="1:16" ht="24">
      <c r="A453" s="42" t="s">
        <v>66</v>
      </c>
      <c r="B453" s="42"/>
      <c r="C453" s="42"/>
      <c r="D453" s="42"/>
      <c r="E453" s="42"/>
      <c r="F453" s="47">
        <f t="shared" ref="F453:F454" si="96">C453+D453+E453</f>
        <v>0</v>
      </c>
      <c r="G453" s="42"/>
      <c r="H453" s="42"/>
      <c r="I453" s="42"/>
      <c r="J453" s="42">
        <f t="shared" ref="J453:J454" si="97">G453-H453-E453</f>
        <v>0</v>
      </c>
      <c r="K453" s="42">
        <f t="shared" ref="K453:K455" si="98">F453+J453</f>
        <v>0</v>
      </c>
      <c r="L453" s="81"/>
      <c r="M453" s="81"/>
      <c r="N453" s="81"/>
      <c r="O453" s="81"/>
      <c r="P453" s="81"/>
    </row>
    <row r="454" spans="1:16" ht="24">
      <c r="A454" s="42" t="s">
        <v>67</v>
      </c>
      <c r="B454" s="83"/>
      <c r="C454" s="83"/>
      <c r="D454" s="42"/>
      <c r="E454" s="42"/>
      <c r="F454" s="47">
        <f t="shared" si="96"/>
        <v>0</v>
      </c>
      <c r="G454" s="42"/>
      <c r="H454" s="42"/>
      <c r="I454" s="42"/>
      <c r="J454" s="42">
        <f t="shared" si="97"/>
        <v>0</v>
      </c>
      <c r="K454" s="42">
        <f t="shared" si="98"/>
        <v>0</v>
      </c>
      <c r="L454" s="81"/>
      <c r="M454" s="81"/>
      <c r="N454" s="81"/>
      <c r="O454" s="81"/>
      <c r="P454" s="100"/>
    </row>
    <row r="455" spans="1:16" ht="24">
      <c r="A455" s="84" t="s">
        <v>23</v>
      </c>
      <c r="B455" s="85">
        <f>SUM(B441:B454)</f>
        <v>5</v>
      </c>
      <c r="C455" s="85">
        <f>SUM(C441:C454)</f>
        <v>40</v>
      </c>
      <c r="D455" s="85">
        <f>SUM(D441:D454)</f>
        <v>0</v>
      </c>
      <c r="E455" s="85"/>
      <c r="F455" s="86">
        <f>SUM(F441:F454)</f>
        <v>40</v>
      </c>
      <c r="G455" s="85"/>
      <c r="H455" s="85"/>
      <c r="I455" s="85"/>
      <c r="J455" s="86">
        <f>SUM(J441:J454)</f>
        <v>0</v>
      </c>
      <c r="K455" s="86">
        <f t="shared" si="98"/>
        <v>40</v>
      </c>
      <c r="L455" s="85">
        <f>SUM(L444:L454)</f>
        <v>0</v>
      </c>
      <c r="M455" s="85"/>
      <c r="N455" s="85">
        <f>SUM(N444:N454)</f>
        <v>0</v>
      </c>
      <c r="O455" s="89" t="e">
        <f t="shared" ref="O455" si="99">N455/L455</f>
        <v>#DIV/0!</v>
      </c>
      <c r="P455" s="85"/>
    </row>
    <row r="456" spans="1:16" ht="17.2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</row>
    <row r="457" spans="1:16" ht="17.2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</row>
    <row r="458" spans="1:16" ht="24">
      <c r="A458" s="208" t="s">
        <v>29</v>
      </c>
      <c r="B458" s="209" t="s">
        <v>20</v>
      </c>
      <c r="C458" s="210" t="s">
        <v>40</v>
      </c>
      <c r="D458" s="211"/>
      <c r="E458" s="211"/>
      <c r="F458" s="212"/>
      <c r="G458" s="210" t="s">
        <v>41</v>
      </c>
      <c r="H458" s="211"/>
      <c r="I458" s="211"/>
      <c r="J458" s="212"/>
      <c r="K458" s="213" t="s">
        <v>42</v>
      </c>
      <c r="L458" s="213" t="s">
        <v>43</v>
      </c>
      <c r="M458" s="213" t="s">
        <v>44</v>
      </c>
      <c r="N458" s="213" t="s">
        <v>45</v>
      </c>
      <c r="O458" s="213" t="s">
        <v>46</v>
      </c>
      <c r="P458" s="205" t="s">
        <v>21</v>
      </c>
    </row>
    <row r="459" spans="1:16">
      <c r="A459" s="208"/>
      <c r="B459" s="209"/>
      <c r="C459" s="205" t="s">
        <v>47</v>
      </c>
      <c r="D459" s="205" t="s">
        <v>48</v>
      </c>
      <c r="E459" s="205" t="s">
        <v>49</v>
      </c>
      <c r="F459" s="205" t="s">
        <v>50</v>
      </c>
      <c r="G459" s="205" t="s">
        <v>51</v>
      </c>
      <c r="H459" s="205" t="s">
        <v>52</v>
      </c>
      <c r="I459" s="205" t="s">
        <v>49</v>
      </c>
      <c r="J459" s="205" t="s">
        <v>53</v>
      </c>
      <c r="K459" s="214"/>
      <c r="L459" s="214"/>
      <c r="M459" s="214"/>
      <c r="N459" s="214"/>
      <c r="O459" s="214"/>
      <c r="P459" s="206"/>
    </row>
    <row r="460" spans="1:16">
      <c r="A460" s="208"/>
      <c r="B460" s="209"/>
      <c r="C460" s="206"/>
      <c r="D460" s="206"/>
      <c r="E460" s="206"/>
      <c r="F460" s="206"/>
      <c r="G460" s="206"/>
      <c r="H460" s="206"/>
      <c r="I460" s="206"/>
      <c r="J460" s="206"/>
      <c r="K460" s="214"/>
      <c r="L460" s="214"/>
      <c r="M460" s="214"/>
      <c r="N460" s="214"/>
      <c r="O460" s="214"/>
      <c r="P460" s="206"/>
    </row>
    <row r="461" spans="1:16">
      <c r="A461" s="208"/>
      <c r="B461" s="209"/>
      <c r="C461" s="207"/>
      <c r="D461" s="207"/>
      <c r="E461" s="207"/>
      <c r="F461" s="207"/>
      <c r="G461" s="207"/>
      <c r="H461" s="207"/>
      <c r="I461" s="207"/>
      <c r="J461" s="207"/>
      <c r="K461" s="215"/>
      <c r="L461" s="215"/>
      <c r="M461" s="215"/>
      <c r="N461" s="215"/>
      <c r="O461" s="215"/>
      <c r="P461" s="207"/>
    </row>
    <row r="462" spans="1:16" ht="24">
      <c r="A462" s="42" t="s">
        <v>54</v>
      </c>
      <c r="B462" s="42"/>
      <c r="C462" s="42"/>
      <c r="D462" s="42"/>
      <c r="E462" s="42"/>
      <c r="F462" s="47">
        <f t="shared" ref="F462:F467" si="100">C462+D462+E462</f>
        <v>0</v>
      </c>
      <c r="G462" s="42"/>
      <c r="H462" s="42"/>
      <c r="I462" s="42"/>
      <c r="J462" s="42">
        <f t="shared" ref="J462:J472" si="101">G462-H462-E462</f>
        <v>0</v>
      </c>
      <c r="K462" s="42">
        <f t="shared" ref="K462:K472" si="102">F462+J462</f>
        <v>0</v>
      </c>
      <c r="L462" s="81"/>
      <c r="M462" s="81"/>
      <c r="N462" s="81"/>
      <c r="O462" s="81"/>
      <c r="P462" s="81"/>
    </row>
    <row r="463" spans="1:16" ht="24">
      <c r="A463" s="42" t="s">
        <v>55</v>
      </c>
      <c r="B463" s="42"/>
      <c r="C463" s="42"/>
      <c r="D463" s="42"/>
      <c r="E463" s="42"/>
      <c r="F463" s="47">
        <f t="shared" si="100"/>
        <v>0</v>
      </c>
      <c r="G463" s="42"/>
      <c r="H463" s="42"/>
      <c r="I463" s="42"/>
      <c r="J463" s="42">
        <f t="shared" si="101"/>
        <v>0</v>
      </c>
      <c r="K463" s="42">
        <f t="shared" si="102"/>
        <v>0</v>
      </c>
      <c r="L463" s="81"/>
      <c r="M463" s="81"/>
      <c r="N463" s="81"/>
      <c r="O463" s="81"/>
      <c r="P463" s="81"/>
    </row>
    <row r="464" spans="1:16" ht="24">
      <c r="A464" s="42" t="s">
        <v>56</v>
      </c>
      <c r="B464" s="42">
        <v>3</v>
      </c>
      <c r="C464" s="42">
        <v>5</v>
      </c>
      <c r="D464" s="42">
        <v>0</v>
      </c>
      <c r="E464" s="42"/>
      <c r="F464" s="47">
        <f t="shared" si="100"/>
        <v>5</v>
      </c>
      <c r="G464" s="42"/>
      <c r="H464" s="42"/>
      <c r="I464" s="42"/>
      <c r="J464" s="42">
        <f t="shared" si="101"/>
        <v>0</v>
      </c>
      <c r="K464" s="42">
        <f t="shared" si="102"/>
        <v>5</v>
      </c>
      <c r="L464" s="81"/>
      <c r="M464" s="81"/>
      <c r="N464" s="81"/>
      <c r="O464" s="81"/>
      <c r="P464" s="81"/>
    </row>
    <row r="465" spans="1:16" ht="24">
      <c r="A465" s="42" t="s">
        <v>57</v>
      </c>
      <c r="B465" s="42"/>
      <c r="C465" s="42"/>
      <c r="D465" s="42"/>
      <c r="E465" s="42"/>
      <c r="F465" s="47">
        <f t="shared" si="100"/>
        <v>0</v>
      </c>
      <c r="G465" s="42"/>
      <c r="H465" s="42"/>
      <c r="I465" s="42"/>
      <c r="J465" s="42">
        <f t="shared" si="101"/>
        <v>0</v>
      </c>
      <c r="K465" s="42">
        <f t="shared" si="102"/>
        <v>0</v>
      </c>
      <c r="L465" s="81"/>
      <c r="M465" s="81"/>
      <c r="N465" s="81"/>
      <c r="O465" s="81"/>
      <c r="P465" s="81"/>
    </row>
    <row r="466" spans="1:16" ht="24">
      <c r="A466" s="42" t="s">
        <v>58</v>
      </c>
      <c r="B466" s="42"/>
      <c r="C466" s="42"/>
      <c r="D466" s="42"/>
      <c r="E466" s="42"/>
      <c r="F466" s="47">
        <f t="shared" si="100"/>
        <v>0</v>
      </c>
      <c r="G466" s="42"/>
      <c r="H466" s="42"/>
      <c r="I466" s="42"/>
      <c r="J466" s="42">
        <f t="shared" si="101"/>
        <v>0</v>
      </c>
      <c r="K466" s="42">
        <f t="shared" si="102"/>
        <v>0</v>
      </c>
      <c r="L466" s="81"/>
      <c r="M466" s="81"/>
      <c r="N466" s="81"/>
      <c r="O466" s="81"/>
      <c r="P466" s="81"/>
    </row>
    <row r="467" spans="1:16" ht="24">
      <c r="A467" s="42" t="s">
        <v>59</v>
      </c>
      <c r="B467" s="42"/>
      <c r="C467" s="42"/>
      <c r="D467" s="42"/>
      <c r="E467" s="42"/>
      <c r="F467" s="47">
        <f t="shared" si="100"/>
        <v>0</v>
      </c>
      <c r="G467" s="42"/>
      <c r="H467" s="42"/>
      <c r="I467" s="42"/>
      <c r="J467" s="42">
        <f t="shared" si="101"/>
        <v>0</v>
      </c>
      <c r="K467" s="42">
        <f t="shared" si="102"/>
        <v>0</v>
      </c>
      <c r="L467" s="81"/>
      <c r="M467" s="81"/>
      <c r="N467" s="81"/>
      <c r="O467" s="81"/>
      <c r="P467" s="81"/>
    </row>
    <row r="468" spans="1:16" ht="24">
      <c r="A468" s="42" t="s">
        <v>60</v>
      </c>
      <c r="B468" s="42">
        <v>0</v>
      </c>
      <c r="C468" s="42">
        <v>0</v>
      </c>
      <c r="D468" s="42">
        <v>0</v>
      </c>
      <c r="E468" s="42"/>
      <c r="F468" s="47">
        <v>0</v>
      </c>
      <c r="G468" s="42"/>
      <c r="H468" s="42"/>
      <c r="I468" s="42"/>
      <c r="J468" s="42">
        <f t="shared" si="101"/>
        <v>0</v>
      </c>
      <c r="K468" s="42">
        <f t="shared" si="102"/>
        <v>0</v>
      </c>
      <c r="L468" s="81"/>
      <c r="M468" s="81"/>
      <c r="N468" s="81"/>
      <c r="O468" s="81"/>
      <c r="P468" s="81"/>
    </row>
    <row r="469" spans="1:16" ht="24">
      <c r="A469" s="42" t="s">
        <v>61</v>
      </c>
      <c r="B469" s="42"/>
      <c r="C469" s="42"/>
      <c r="D469" s="42"/>
      <c r="E469" s="42"/>
      <c r="F469" s="47">
        <f t="shared" ref="F469:F472" si="103">C469+D469+E469</f>
        <v>0</v>
      </c>
      <c r="G469" s="42"/>
      <c r="H469" s="42"/>
      <c r="I469" s="42"/>
      <c r="J469" s="42">
        <f t="shared" si="101"/>
        <v>0</v>
      </c>
      <c r="K469" s="42">
        <f t="shared" si="102"/>
        <v>0</v>
      </c>
      <c r="L469" s="81"/>
      <c r="M469" s="81"/>
      <c r="N469" s="81"/>
      <c r="O469" s="81"/>
      <c r="P469" s="81"/>
    </row>
    <row r="470" spans="1:16" ht="24">
      <c r="A470" s="42" t="s">
        <v>62</v>
      </c>
      <c r="B470" s="42"/>
      <c r="C470" s="42"/>
      <c r="D470" s="42"/>
      <c r="E470" s="42"/>
      <c r="F470" s="47">
        <f t="shared" si="103"/>
        <v>0</v>
      </c>
      <c r="G470" s="42"/>
      <c r="H470" s="42"/>
      <c r="I470" s="42"/>
      <c r="J470" s="42">
        <f t="shared" si="101"/>
        <v>0</v>
      </c>
      <c r="K470" s="42">
        <f t="shared" si="102"/>
        <v>0</v>
      </c>
      <c r="L470" s="81"/>
      <c r="M470" s="81"/>
      <c r="N470" s="81"/>
      <c r="O470" s="81"/>
      <c r="P470" s="81"/>
    </row>
    <row r="471" spans="1:16" ht="24">
      <c r="A471" s="42" t="s">
        <v>63</v>
      </c>
      <c r="B471" s="42">
        <v>0</v>
      </c>
      <c r="C471" s="42"/>
      <c r="D471" s="42">
        <v>0</v>
      </c>
      <c r="E471" s="42"/>
      <c r="F471" s="47">
        <f t="shared" si="103"/>
        <v>0</v>
      </c>
      <c r="G471" s="42"/>
      <c r="H471" s="42"/>
      <c r="I471" s="42"/>
      <c r="J471" s="42">
        <f t="shared" si="101"/>
        <v>0</v>
      </c>
      <c r="K471" s="42">
        <f t="shared" si="102"/>
        <v>0</v>
      </c>
      <c r="L471" s="81"/>
      <c r="M471" s="81"/>
      <c r="N471" s="81"/>
      <c r="O471" s="81"/>
      <c r="P471" s="81"/>
    </row>
    <row r="472" spans="1:16" ht="24">
      <c r="A472" s="42" t="s">
        <v>64</v>
      </c>
      <c r="B472" s="42"/>
      <c r="C472" s="42"/>
      <c r="D472" s="42"/>
      <c r="E472" s="42"/>
      <c r="F472" s="47">
        <f t="shared" si="103"/>
        <v>0</v>
      </c>
      <c r="G472" s="42"/>
      <c r="H472" s="42"/>
      <c r="I472" s="42"/>
      <c r="J472" s="42">
        <f t="shared" si="101"/>
        <v>0</v>
      </c>
      <c r="K472" s="42">
        <f t="shared" si="102"/>
        <v>0</v>
      </c>
      <c r="L472" s="81"/>
      <c r="M472" s="81"/>
      <c r="N472" s="81"/>
      <c r="O472" s="81"/>
      <c r="P472" s="81"/>
    </row>
    <row r="473" spans="1:16" ht="24">
      <c r="A473" s="42" t="s">
        <v>65</v>
      </c>
      <c r="B473" s="47"/>
      <c r="C473" s="47"/>
      <c r="D473" s="47"/>
      <c r="E473" s="47"/>
      <c r="F473" s="47">
        <f>C473+D473+E473</f>
        <v>0</v>
      </c>
      <c r="G473" s="42">
        <v>0</v>
      </c>
      <c r="H473" s="42">
        <v>0</v>
      </c>
      <c r="I473" s="42">
        <v>0</v>
      </c>
      <c r="J473" s="42">
        <f>G473-H473-E473</f>
        <v>0</v>
      </c>
      <c r="K473" s="42">
        <f>F473+J473</f>
        <v>0</v>
      </c>
      <c r="L473" s="81">
        <v>0</v>
      </c>
      <c r="M473" s="81">
        <v>0</v>
      </c>
      <c r="N473" s="81">
        <v>0</v>
      </c>
      <c r="O473" s="81" t="e">
        <f>N473/L473</f>
        <v>#DIV/0!</v>
      </c>
      <c r="P473" s="81"/>
    </row>
    <row r="474" spans="1:16" ht="24">
      <c r="A474" s="42" t="s">
        <v>66</v>
      </c>
      <c r="B474" s="42"/>
      <c r="C474" s="42"/>
      <c r="D474" s="42"/>
      <c r="E474" s="42"/>
      <c r="F474" s="47">
        <f t="shared" ref="F474:F475" si="104">C474+D474+E474</f>
        <v>0</v>
      </c>
      <c r="G474" s="42"/>
      <c r="H474" s="42"/>
      <c r="I474" s="42"/>
      <c r="J474" s="42">
        <f t="shared" ref="J474:J475" si="105">G474-H474-E474</f>
        <v>0</v>
      </c>
      <c r="K474" s="42">
        <f t="shared" ref="K474:K476" si="106">F474+J474</f>
        <v>0</v>
      </c>
      <c r="L474" s="81"/>
      <c r="M474" s="81"/>
      <c r="N474" s="81"/>
      <c r="O474" s="81"/>
      <c r="P474" s="81"/>
    </row>
    <row r="475" spans="1:16" ht="24">
      <c r="A475" s="42" t="s">
        <v>67</v>
      </c>
      <c r="B475" s="83"/>
      <c r="C475" s="83"/>
      <c r="D475" s="42"/>
      <c r="E475" s="42"/>
      <c r="F475" s="47">
        <f t="shared" si="104"/>
        <v>0</v>
      </c>
      <c r="G475" s="42"/>
      <c r="H475" s="42"/>
      <c r="I475" s="42"/>
      <c r="J475" s="42">
        <f t="shared" si="105"/>
        <v>0</v>
      </c>
      <c r="K475" s="42">
        <f t="shared" si="106"/>
        <v>0</v>
      </c>
      <c r="L475" s="81"/>
      <c r="M475" s="81"/>
      <c r="N475" s="81"/>
      <c r="O475" s="81"/>
      <c r="P475" s="100"/>
    </row>
    <row r="476" spans="1:16" ht="24">
      <c r="A476" s="84" t="s">
        <v>23</v>
      </c>
      <c r="B476" s="85">
        <f>SUM(B462:B475)</f>
        <v>3</v>
      </c>
      <c r="C476" s="85">
        <f>SUM(C462:C475)</f>
        <v>5</v>
      </c>
      <c r="D476" s="85">
        <f>SUM(D462:D475)</f>
        <v>0</v>
      </c>
      <c r="E476" s="85"/>
      <c r="F476" s="86">
        <f>SUM(F462:F475)</f>
        <v>5</v>
      </c>
      <c r="G476" s="85"/>
      <c r="H476" s="85"/>
      <c r="I476" s="85"/>
      <c r="J476" s="86">
        <f>SUM(J462:J475)</f>
        <v>0</v>
      </c>
      <c r="K476" s="86">
        <f t="shared" si="106"/>
        <v>5</v>
      </c>
      <c r="L476" s="85">
        <f>SUM(L465:L475)</f>
        <v>0</v>
      </c>
      <c r="M476" s="85"/>
      <c r="N476" s="85">
        <f>SUM(N465:N475)</f>
        <v>0</v>
      </c>
      <c r="O476" s="89" t="e">
        <f t="shared" ref="O476" si="107">N476/L476</f>
        <v>#DIV/0!</v>
      </c>
      <c r="P476" s="85"/>
    </row>
    <row r="477" spans="1:16" ht="17.2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</row>
    <row r="478" spans="1:16" ht="17.2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</row>
  </sheetData>
  <mergeCells count="417">
    <mergeCell ref="P416:P419"/>
    <mergeCell ref="C417:C419"/>
    <mergeCell ref="D417:D419"/>
    <mergeCell ref="E417:E419"/>
    <mergeCell ref="F417:F419"/>
    <mergeCell ref="G417:G419"/>
    <mergeCell ref="H417:H419"/>
    <mergeCell ref="I417:I419"/>
    <mergeCell ref="J417:J419"/>
    <mergeCell ref="A416:A419"/>
    <mergeCell ref="B416:B419"/>
    <mergeCell ref="C416:F416"/>
    <mergeCell ref="G416:J416"/>
    <mergeCell ref="K416:K419"/>
    <mergeCell ref="L416:L419"/>
    <mergeCell ref="M416:M419"/>
    <mergeCell ref="N416:N419"/>
    <mergeCell ref="O416:O41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5:A28"/>
    <mergeCell ref="B25:B28"/>
    <mergeCell ref="C25:F25"/>
    <mergeCell ref="G25:J25"/>
    <mergeCell ref="K25:K28"/>
    <mergeCell ref="H26:H28"/>
    <mergeCell ref="I26:I28"/>
    <mergeCell ref="J26:J28"/>
    <mergeCell ref="M25:M28"/>
    <mergeCell ref="N25:N28"/>
    <mergeCell ref="O25:O28"/>
    <mergeCell ref="P25:P28"/>
    <mergeCell ref="C26:C28"/>
    <mergeCell ref="D26:D28"/>
    <mergeCell ref="E26:E28"/>
    <mergeCell ref="F26:F28"/>
    <mergeCell ref="G26:G28"/>
    <mergeCell ref="A45:A48"/>
    <mergeCell ref="B45:B48"/>
    <mergeCell ref="C45:F45"/>
    <mergeCell ref="G45:J45"/>
    <mergeCell ref="K45:K48"/>
    <mergeCell ref="L45:L48"/>
    <mergeCell ref="I46:I48"/>
    <mergeCell ref="J46:J48"/>
    <mergeCell ref="L25:L28"/>
    <mergeCell ref="M45:M48"/>
    <mergeCell ref="N45:N48"/>
    <mergeCell ref="O45:O48"/>
    <mergeCell ref="P45:P48"/>
    <mergeCell ref="C46:C48"/>
    <mergeCell ref="D46:D48"/>
    <mergeCell ref="E46:E48"/>
    <mergeCell ref="F46:F48"/>
    <mergeCell ref="G46:G48"/>
    <mergeCell ref="H46:H48"/>
    <mergeCell ref="N67:N70"/>
    <mergeCell ref="O67:O70"/>
    <mergeCell ref="P67:P70"/>
    <mergeCell ref="C68:C70"/>
    <mergeCell ref="D68:D70"/>
    <mergeCell ref="E68:E70"/>
    <mergeCell ref="F68:F70"/>
    <mergeCell ref="G68:G70"/>
    <mergeCell ref="H68:H70"/>
    <mergeCell ref="C67:F67"/>
    <mergeCell ref="G67:J67"/>
    <mergeCell ref="K67:K70"/>
    <mergeCell ref="L67:L70"/>
    <mergeCell ref="I68:I70"/>
    <mergeCell ref="J68:J70"/>
    <mergeCell ref="A87:A90"/>
    <mergeCell ref="B87:B90"/>
    <mergeCell ref="C87:F87"/>
    <mergeCell ref="G87:J87"/>
    <mergeCell ref="K87:K90"/>
    <mergeCell ref="L87:L90"/>
    <mergeCell ref="I88:I90"/>
    <mergeCell ref="J88:J90"/>
    <mergeCell ref="M67:M70"/>
    <mergeCell ref="A67:A70"/>
    <mergeCell ref="B67:B70"/>
    <mergeCell ref="M87:M90"/>
    <mergeCell ref="N87:N90"/>
    <mergeCell ref="O87:O90"/>
    <mergeCell ref="P87:P90"/>
    <mergeCell ref="C88:C90"/>
    <mergeCell ref="D88:D90"/>
    <mergeCell ref="E88:E90"/>
    <mergeCell ref="F88:F90"/>
    <mergeCell ref="G88:G90"/>
    <mergeCell ref="H88:H90"/>
    <mergeCell ref="N107:N110"/>
    <mergeCell ref="O107:O110"/>
    <mergeCell ref="P107:P110"/>
    <mergeCell ref="C108:C110"/>
    <mergeCell ref="D108:D110"/>
    <mergeCell ref="E108:E110"/>
    <mergeCell ref="F108:F110"/>
    <mergeCell ref="G108:G110"/>
    <mergeCell ref="H108:H110"/>
    <mergeCell ref="C107:F107"/>
    <mergeCell ref="G107:J107"/>
    <mergeCell ref="K107:K110"/>
    <mergeCell ref="L107:L110"/>
    <mergeCell ref="I108:I110"/>
    <mergeCell ref="J108:J110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7:M110"/>
    <mergeCell ref="A107:A110"/>
    <mergeCell ref="B107:B110"/>
    <mergeCell ref="M127:M13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A208:A211"/>
    <mergeCell ref="B208:B211"/>
    <mergeCell ref="C208:F208"/>
    <mergeCell ref="G208:J208"/>
    <mergeCell ref="K208:K211"/>
    <mergeCell ref="L208:L211"/>
    <mergeCell ref="I209:I211"/>
    <mergeCell ref="J209:J211"/>
    <mergeCell ref="M187:M190"/>
    <mergeCell ref="A187:A190"/>
    <mergeCell ref="B187:B190"/>
    <mergeCell ref="M208:M211"/>
    <mergeCell ref="N208:N211"/>
    <mergeCell ref="O208:O211"/>
    <mergeCell ref="P208:P211"/>
    <mergeCell ref="C209:C211"/>
    <mergeCell ref="D209:D211"/>
    <mergeCell ref="E209:E211"/>
    <mergeCell ref="F209:F211"/>
    <mergeCell ref="G209:G211"/>
    <mergeCell ref="H209:H211"/>
    <mergeCell ref="A292:A295"/>
    <mergeCell ref="B292:B295"/>
    <mergeCell ref="M228:M231"/>
    <mergeCell ref="N228:N231"/>
    <mergeCell ref="O228:O231"/>
    <mergeCell ref="P228:P231"/>
    <mergeCell ref="C229:C231"/>
    <mergeCell ref="D229:D231"/>
    <mergeCell ref="E229:E231"/>
    <mergeCell ref="F229:F231"/>
    <mergeCell ref="G229:G231"/>
    <mergeCell ref="H229:H231"/>
    <mergeCell ref="A228:A231"/>
    <mergeCell ref="B228:B231"/>
    <mergeCell ref="C228:F228"/>
    <mergeCell ref="G228:J228"/>
    <mergeCell ref="K228:K231"/>
    <mergeCell ref="L228:L231"/>
    <mergeCell ref="I229:I231"/>
    <mergeCell ref="J229:J231"/>
    <mergeCell ref="N252:N255"/>
    <mergeCell ref="O252:O255"/>
    <mergeCell ref="P252:P255"/>
    <mergeCell ref="C253:C255"/>
    <mergeCell ref="A272:A275"/>
    <mergeCell ref="B272:B275"/>
    <mergeCell ref="C272:F272"/>
    <mergeCell ref="G272:J272"/>
    <mergeCell ref="K272:K275"/>
    <mergeCell ref="L272:L275"/>
    <mergeCell ref="I273:I275"/>
    <mergeCell ref="J273:J275"/>
    <mergeCell ref="M252:M255"/>
    <mergeCell ref="A252:A255"/>
    <mergeCell ref="B252:B255"/>
    <mergeCell ref="M272:M275"/>
    <mergeCell ref="D253:D255"/>
    <mergeCell ref="E253:E255"/>
    <mergeCell ref="F253:F255"/>
    <mergeCell ref="G253:G255"/>
    <mergeCell ref="H253:H255"/>
    <mergeCell ref="C252:F252"/>
    <mergeCell ref="G252:J252"/>
    <mergeCell ref="K252:K255"/>
    <mergeCell ref="L252:L255"/>
    <mergeCell ref="I253:I255"/>
    <mergeCell ref="J253:J255"/>
    <mergeCell ref="N272:N275"/>
    <mergeCell ref="O272:O275"/>
    <mergeCell ref="P272:P275"/>
    <mergeCell ref="C273:C275"/>
    <mergeCell ref="D273:D275"/>
    <mergeCell ref="E273:E275"/>
    <mergeCell ref="F273:F275"/>
    <mergeCell ref="G273:G275"/>
    <mergeCell ref="H273:H27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C292:F292"/>
    <mergeCell ref="G292:J292"/>
    <mergeCell ref="K292:K295"/>
    <mergeCell ref="L292:L295"/>
    <mergeCell ref="M292:M295"/>
    <mergeCell ref="N292:N295"/>
    <mergeCell ref="N312:N315"/>
    <mergeCell ref="O312:O315"/>
    <mergeCell ref="P312:P315"/>
    <mergeCell ref="C313:C315"/>
    <mergeCell ref="D313:D315"/>
    <mergeCell ref="E313:E315"/>
    <mergeCell ref="F313:F315"/>
    <mergeCell ref="G313:G315"/>
    <mergeCell ref="H313:H315"/>
    <mergeCell ref="C312:F312"/>
    <mergeCell ref="G312:J312"/>
    <mergeCell ref="K312:K315"/>
    <mergeCell ref="L312:L315"/>
    <mergeCell ref="I313:I315"/>
    <mergeCell ref="J313:J315"/>
    <mergeCell ref="A332:A335"/>
    <mergeCell ref="B332:B335"/>
    <mergeCell ref="C332:F332"/>
    <mergeCell ref="G332:J332"/>
    <mergeCell ref="K332:K335"/>
    <mergeCell ref="L332:L335"/>
    <mergeCell ref="I333:I335"/>
    <mergeCell ref="J333:J335"/>
    <mergeCell ref="M312:M315"/>
    <mergeCell ref="A312:A315"/>
    <mergeCell ref="B312:B315"/>
    <mergeCell ref="M332:M335"/>
    <mergeCell ref="N332:N335"/>
    <mergeCell ref="O332:O335"/>
    <mergeCell ref="P332:P335"/>
    <mergeCell ref="C333:C335"/>
    <mergeCell ref="D333:D335"/>
    <mergeCell ref="E333:E335"/>
    <mergeCell ref="F333:F335"/>
    <mergeCell ref="G333:G335"/>
    <mergeCell ref="H333:H335"/>
    <mergeCell ref="A353:A356"/>
    <mergeCell ref="B353:B356"/>
    <mergeCell ref="C353:F353"/>
    <mergeCell ref="G353:J353"/>
    <mergeCell ref="K353:K356"/>
    <mergeCell ref="L353:L356"/>
    <mergeCell ref="M353:M356"/>
    <mergeCell ref="N353:N356"/>
    <mergeCell ref="O353:O356"/>
    <mergeCell ref="P353:P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A374:A377"/>
    <mergeCell ref="B374:B377"/>
    <mergeCell ref="C374:F374"/>
    <mergeCell ref="G374:J374"/>
    <mergeCell ref="K374:K377"/>
    <mergeCell ref="L374:L377"/>
    <mergeCell ref="M374:M377"/>
    <mergeCell ref="N374:N377"/>
    <mergeCell ref="O374:O377"/>
    <mergeCell ref="P374:P377"/>
    <mergeCell ref="C375:C377"/>
    <mergeCell ref="D375:D377"/>
    <mergeCell ref="E375:E377"/>
    <mergeCell ref="F375:F377"/>
    <mergeCell ref="G375:G377"/>
    <mergeCell ref="H375:H377"/>
    <mergeCell ref="I375:I377"/>
    <mergeCell ref="J375:J377"/>
    <mergeCell ref="A395:A398"/>
    <mergeCell ref="B395:B398"/>
    <mergeCell ref="C395:F395"/>
    <mergeCell ref="G395:J395"/>
    <mergeCell ref="K395:K398"/>
    <mergeCell ref="L395:L398"/>
    <mergeCell ref="M395:M398"/>
    <mergeCell ref="N395:N398"/>
    <mergeCell ref="O395:O398"/>
    <mergeCell ref="P395:P398"/>
    <mergeCell ref="C396:C398"/>
    <mergeCell ref="D396:D398"/>
    <mergeCell ref="E396:E398"/>
    <mergeCell ref="F396:F398"/>
    <mergeCell ref="G396:G398"/>
    <mergeCell ref="H396:H398"/>
    <mergeCell ref="I396:I398"/>
    <mergeCell ref="J396:J398"/>
    <mergeCell ref="A437:A440"/>
    <mergeCell ref="B437:B440"/>
    <mergeCell ref="C437:F437"/>
    <mergeCell ref="G437:J437"/>
    <mergeCell ref="K437:K440"/>
    <mergeCell ref="L437:L440"/>
    <mergeCell ref="M437:M440"/>
    <mergeCell ref="N437:N440"/>
    <mergeCell ref="O437:O440"/>
    <mergeCell ref="P437:P440"/>
    <mergeCell ref="C438:C440"/>
    <mergeCell ref="D438:D440"/>
    <mergeCell ref="E438:E440"/>
    <mergeCell ref="F438:F440"/>
    <mergeCell ref="G438:G440"/>
    <mergeCell ref="H438:H440"/>
    <mergeCell ref="I438:I440"/>
    <mergeCell ref="J438:J440"/>
    <mergeCell ref="A458:A461"/>
    <mergeCell ref="B458:B461"/>
    <mergeCell ref="C458:F458"/>
    <mergeCell ref="G458:J458"/>
    <mergeCell ref="K458:K461"/>
    <mergeCell ref="L458:L461"/>
    <mergeCell ref="M458:M461"/>
    <mergeCell ref="N458:N461"/>
    <mergeCell ref="O458:O461"/>
    <mergeCell ref="P458:P461"/>
    <mergeCell ref="C459:C461"/>
    <mergeCell ref="D459:D461"/>
    <mergeCell ref="E459:E461"/>
    <mergeCell ref="F459:F461"/>
    <mergeCell ref="G459:G461"/>
    <mergeCell ref="H459:H461"/>
    <mergeCell ref="I459:I461"/>
    <mergeCell ref="J459:J461"/>
  </mergeCells>
  <printOptions horizontalCentered="1"/>
  <pageMargins left="0" right="0" top="0.75" bottom="0.75" header="0.3" footer="0.3"/>
  <pageSetup scale="9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275"/>
  <sheetViews>
    <sheetView topLeftCell="A46" workbookViewId="0">
      <selection activeCell="T62" sqref="T62"/>
    </sheetView>
  </sheetViews>
  <sheetFormatPr defaultRowHeight="15"/>
  <cols>
    <col min="1" max="1" width="12.85546875" customWidth="1"/>
    <col min="5" max="5" width="10.85546875" customWidth="1"/>
    <col min="14" max="14" width="10.7109375" bestFit="1" customWidth="1"/>
    <col min="15" max="15" width="10" customWidth="1"/>
    <col min="16" max="16" width="9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139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1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>
        <v>6</v>
      </c>
      <c r="C8" s="42">
        <v>22</v>
      </c>
      <c r="D8" s="42">
        <v>0</v>
      </c>
      <c r="E8" s="42">
        <v>0</v>
      </c>
      <c r="F8" s="42">
        <f>C8+D8+E8</f>
        <v>22</v>
      </c>
      <c r="G8" s="42">
        <v>24</v>
      </c>
      <c r="H8" s="42">
        <v>0</v>
      </c>
      <c r="I8" s="42">
        <v>0</v>
      </c>
      <c r="J8" s="42">
        <f>G8-H8-I8</f>
        <v>24</v>
      </c>
      <c r="K8" s="42">
        <f>F8+J8</f>
        <v>46</v>
      </c>
      <c r="L8" s="42">
        <v>10</v>
      </c>
      <c r="M8" s="42" t="s">
        <v>82</v>
      </c>
      <c r="N8" s="43">
        <f>L8*O8</f>
        <v>5000</v>
      </c>
      <c r="O8" s="42">
        <v>500</v>
      </c>
      <c r="P8" s="42">
        <v>5</v>
      </c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>
        <v>0</v>
      </c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>
        <f t="shared" ref="N10:N16" si="0">L10*O10</f>
        <v>0</v>
      </c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>
        <f t="shared" si="0"/>
        <v>0</v>
      </c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>
        <f t="shared" si="0"/>
        <v>0</v>
      </c>
      <c r="O12" s="42"/>
      <c r="P12" s="42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>
        <f t="shared" si="0"/>
        <v>0</v>
      </c>
      <c r="O13" s="42"/>
      <c r="P13" s="42"/>
    </row>
    <row r="14" spans="1:16" ht="24">
      <c r="A14" s="42" t="s">
        <v>60</v>
      </c>
      <c r="B14" s="42">
        <v>2</v>
      </c>
      <c r="C14" s="42">
        <v>0</v>
      </c>
      <c r="D14" s="42">
        <v>0</v>
      </c>
      <c r="E14" s="42">
        <v>0</v>
      </c>
      <c r="F14" s="42">
        <f>C14+D14+E14</f>
        <v>0</v>
      </c>
      <c r="G14" s="42">
        <v>22</v>
      </c>
      <c r="H14" s="42">
        <v>0</v>
      </c>
      <c r="I14" s="42">
        <v>0</v>
      </c>
      <c r="J14" s="42">
        <f>G14-H14-I14</f>
        <v>22</v>
      </c>
      <c r="K14" s="42">
        <f>F14+J14</f>
        <v>22</v>
      </c>
      <c r="L14" s="42">
        <v>8</v>
      </c>
      <c r="M14" s="42" t="s">
        <v>82</v>
      </c>
      <c r="N14" s="43">
        <f t="shared" si="0"/>
        <v>4000</v>
      </c>
      <c r="O14" s="42">
        <v>500</v>
      </c>
      <c r="P14" s="42">
        <v>5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>
        <f t="shared" si="0"/>
        <v>0</v>
      </c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>
        <f t="shared" si="0"/>
        <v>0</v>
      </c>
      <c r="O16" s="42"/>
      <c r="P16" s="42"/>
    </row>
    <row r="17" spans="1:16" ht="24">
      <c r="A17" s="84" t="s">
        <v>23</v>
      </c>
      <c r="B17" s="85">
        <f>SUM(B8:B16)</f>
        <v>8</v>
      </c>
      <c r="C17" s="85">
        <f>SUM(C8:C16)</f>
        <v>22</v>
      </c>
      <c r="D17" s="85">
        <f>SUM(D8:D16)</f>
        <v>0</v>
      </c>
      <c r="E17" s="85"/>
      <c r="F17" s="86">
        <f>C17+D17+E17</f>
        <v>22</v>
      </c>
      <c r="G17" s="85">
        <f>SUM(G8:G16)</f>
        <v>46</v>
      </c>
      <c r="H17" s="85">
        <f>SUM(H8:H16)</f>
        <v>0</v>
      </c>
      <c r="I17" s="85">
        <f>SUM(I8:I16)</f>
        <v>0</v>
      </c>
      <c r="J17" s="86">
        <f>G17-H17-I17</f>
        <v>46</v>
      </c>
      <c r="K17" s="86">
        <f>F17+J17</f>
        <v>68</v>
      </c>
      <c r="L17" s="85">
        <f>SUM(L8:L16)</f>
        <v>18</v>
      </c>
      <c r="M17" s="85" t="s">
        <v>82</v>
      </c>
      <c r="N17" s="43">
        <f>SUM(N8:N16)</f>
        <v>9000</v>
      </c>
      <c r="O17" s="86">
        <f>N17/L17</f>
        <v>500</v>
      </c>
      <c r="P17" s="90">
        <f>SUM(P8:P16)/2</f>
        <v>5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8" t="s">
        <v>85</v>
      </c>
      <c r="B19" s="209" t="s">
        <v>20</v>
      </c>
      <c r="C19" s="210" t="s">
        <v>40</v>
      </c>
      <c r="D19" s="211"/>
      <c r="E19" s="211"/>
      <c r="F19" s="212"/>
      <c r="G19" s="210" t="s">
        <v>41</v>
      </c>
      <c r="H19" s="211"/>
      <c r="I19" s="211"/>
      <c r="J19" s="212"/>
      <c r="K19" s="213" t="s">
        <v>42</v>
      </c>
      <c r="L19" s="213" t="s">
        <v>43</v>
      </c>
      <c r="M19" s="213" t="s">
        <v>44</v>
      </c>
      <c r="N19" s="213" t="s">
        <v>45</v>
      </c>
      <c r="O19" s="213" t="s">
        <v>46</v>
      </c>
      <c r="P19" s="205" t="s">
        <v>21</v>
      </c>
    </row>
    <row r="20" spans="1:16">
      <c r="A20" s="208"/>
      <c r="B20" s="209"/>
      <c r="C20" s="205" t="s">
        <v>47</v>
      </c>
      <c r="D20" s="205" t="s">
        <v>48</v>
      </c>
      <c r="E20" s="205" t="s">
        <v>49</v>
      </c>
      <c r="F20" s="205" t="s">
        <v>50</v>
      </c>
      <c r="G20" s="205" t="s">
        <v>51</v>
      </c>
      <c r="H20" s="205" t="s">
        <v>52</v>
      </c>
      <c r="I20" s="205" t="s">
        <v>49</v>
      </c>
      <c r="J20" s="205" t="s">
        <v>53</v>
      </c>
      <c r="K20" s="214"/>
      <c r="L20" s="214"/>
      <c r="M20" s="214"/>
      <c r="N20" s="214"/>
      <c r="O20" s="214"/>
      <c r="P20" s="206"/>
    </row>
    <row r="21" spans="1:16">
      <c r="A21" s="208"/>
      <c r="B21" s="209"/>
      <c r="C21" s="206"/>
      <c r="D21" s="206"/>
      <c r="E21" s="206"/>
      <c r="F21" s="206"/>
      <c r="G21" s="206"/>
      <c r="H21" s="206"/>
      <c r="I21" s="206"/>
      <c r="J21" s="206"/>
      <c r="K21" s="214"/>
      <c r="L21" s="214"/>
      <c r="M21" s="214"/>
      <c r="N21" s="214"/>
      <c r="O21" s="214"/>
      <c r="P21" s="206"/>
    </row>
    <row r="22" spans="1:16">
      <c r="A22" s="208"/>
      <c r="B22" s="209"/>
      <c r="C22" s="207"/>
      <c r="D22" s="207"/>
      <c r="E22" s="207"/>
      <c r="F22" s="207"/>
      <c r="G22" s="207"/>
      <c r="H22" s="207"/>
      <c r="I22" s="207"/>
      <c r="J22" s="207"/>
      <c r="K22" s="215"/>
      <c r="L22" s="215"/>
      <c r="M22" s="215"/>
      <c r="N22" s="215"/>
      <c r="O22" s="215"/>
      <c r="P22" s="207"/>
    </row>
    <row r="23" spans="1:16" ht="24">
      <c r="A23" s="42" t="s">
        <v>54</v>
      </c>
      <c r="B23" s="42">
        <v>3</v>
      </c>
      <c r="C23" s="42">
        <v>8</v>
      </c>
      <c r="D23" s="42">
        <v>0</v>
      </c>
      <c r="E23" s="42"/>
      <c r="F23" s="42">
        <f>C23+D23-E23</f>
        <v>8</v>
      </c>
      <c r="G23" s="42"/>
      <c r="H23" s="42"/>
      <c r="I23" s="42"/>
      <c r="J23" s="42"/>
      <c r="K23" s="42">
        <f>F23+J23</f>
        <v>8</v>
      </c>
      <c r="L23" s="42"/>
      <c r="M23" s="42"/>
      <c r="N23" s="42"/>
      <c r="O23" s="42"/>
      <c r="P23" s="42"/>
    </row>
    <row r="24" spans="1:16" ht="24">
      <c r="A24" s="42" t="s">
        <v>55</v>
      </c>
      <c r="B24" s="42">
        <v>1</v>
      </c>
      <c r="C24" s="42">
        <v>1.5</v>
      </c>
      <c r="D24" s="42">
        <v>0</v>
      </c>
      <c r="E24" s="64">
        <v>0</v>
      </c>
      <c r="F24" s="64">
        <f>C24+D24-E24</f>
        <v>1.5</v>
      </c>
      <c r="G24" s="42"/>
      <c r="H24" s="42"/>
      <c r="I24" s="42"/>
      <c r="J24" s="42"/>
      <c r="K24" s="64">
        <f>F24+J24</f>
        <v>1.5</v>
      </c>
      <c r="L24" s="42"/>
      <c r="M24" s="42"/>
      <c r="N24" s="42"/>
      <c r="O24" s="42"/>
      <c r="P24" s="42"/>
    </row>
    <row r="25" spans="1:16" ht="24">
      <c r="A25" s="42" t="s">
        <v>56</v>
      </c>
      <c r="B25" s="42"/>
      <c r="C25" s="42"/>
      <c r="D25" s="42"/>
      <c r="E25" s="42"/>
      <c r="F25" s="42">
        <f t="shared" ref="F25:F31" si="1">C25+D25-E25</f>
        <v>0</v>
      </c>
      <c r="G25" s="42"/>
      <c r="H25" s="42"/>
      <c r="I25" s="42"/>
      <c r="J25" s="42"/>
      <c r="K25" s="42"/>
      <c r="L25" s="42"/>
      <c r="M25" s="42"/>
      <c r="N25" s="42"/>
      <c r="O25" s="42"/>
      <c r="P25" s="42"/>
    </row>
    <row r="26" spans="1:16" ht="24">
      <c r="A26" s="42" t="s">
        <v>57</v>
      </c>
      <c r="B26" s="42"/>
      <c r="C26" s="42"/>
      <c r="D26" s="42"/>
      <c r="E26" s="42"/>
      <c r="F26" s="42">
        <f t="shared" si="1"/>
        <v>0</v>
      </c>
      <c r="G26" s="42"/>
      <c r="H26" s="42"/>
      <c r="I26" s="42"/>
      <c r="J26" s="42"/>
      <c r="K26" s="42"/>
      <c r="L26" s="42"/>
      <c r="M26" s="42"/>
      <c r="N26" s="42"/>
      <c r="O26" s="42"/>
      <c r="P26" s="42"/>
    </row>
    <row r="27" spans="1:16" ht="24">
      <c r="A27" s="42" t="s">
        <v>58</v>
      </c>
      <c r="B27" s="42"/>
      <c r="C27" s="42"/>
      <c r="D27" s="42"/>
      <c r="E27" s="42"/>
      <c r="F27" s="42">
        <f t="shared" si="1"/>
        <v>0</v>
      </c>
      <c r="G27" s="42"/>
      <c r="H27" s="42"/>
      <c r="I27" s="42"/>
      <c r="J27" s="42"/>
      <c r="K27" s="42"/>
      <c r="L27" s="42"/>
      <c r="M27" s="42"/>
      <c r="N27" s="42"/>
      <c r="O27" s="42"/>
      <c r="P27" s="42"/>
    </row>
    <row r="28" spans="1:16" ht="24">
      <c r="A28" s="42" t="s">
        <v>59</v>
      </c>
      <c r="B28" s="42">
        <v>2</v>
      </c>
      <c r="C28" s="42">
        <v>5</v>
      </c>
      <c r="D28" s="42">
        <v>0</v>
      </c>
      <c r="E28" s="42">
        <v>0</v>
      </c>
      <c r="F28" s="42">
        <f t="shared" si="1"/>
        <v>5</v>
      </c>
      <c r="G28" s="42">
        <v>3</v>
      </c>
      <c r="H28" s="42">
        <v>0</v>
      </c>
      <c r="I28" s="42">
        <v>0</v>
      </c>
      <c r="J28" s="42">
        <f>G28-H28-I28</f>
        <v>3</v>
      </c>
      <c r="K28" s="42">
        <f>F28+J28</f>
        <v>8</v>
      </c>
      <c r="L28" s="42">
        <v>0</v>
      </c>
      <c r="M28" s="42" t="s">
        <v>82</v>
      </c>
      <c r="N28" s="45">
        <f>L28*O28</f>
        <v>0</v>
      </c>
      <c r="O28" s="42">
        <v>0</v>
      </c>
      <c r="P28" s="42">
        <v>0</v>
      </c>
    </row>
    <row r="29" spans="1:16" ht="24">
      <c r="A29" s="42" t="s">
        <v>60</v>
      </c>
      <c r="B29" s="42">
        <v>5</v>
      </c>
      <c r="C29" s="42">
        <v>23</v>
      </c>
      <c r="D29" s="42">
        <v>0</v>
      </c>
      <c r="E29" s="42">
        <v>0</v>
      </c>
      <c r="F29" s="42">
        <f t="shared" si="1"/>
        <v>23</v>
      </c>
      <c r="G29" s="42">
        <v>0</v>
      </c>
      <c r="H29" s="42">
        <v>0</v>
      </c>
      <c r="I29" s="42">
        <v>0</v>
      </c>
      <c r="J29" s="42">
        <f>G29-H29-I29</f>
        <v>0</v>
      </c>
      <c r="K29" s="42">
        <f>F29+J29</f>
        <v>23</v>
      </c>
      <c r="L29" s="42">
        <v>0</v>
      </c>
      <c r="M29" s="42"/>
      <c r="N29" s="42">
        <v>0</v>
      </c>
      <c r="O29" s="42">
        <v>0</v>
      </c>
      <c r="P29" s="42">
        <v>0</v>
      </c>
    </row>
    <row r="30" spans="1:16" ht="24">
      <c r="A30" s="42" t="s">
        <v>61</v>
      </c>
      <c r="B30" s="42">
        <v>4</v>
      </c>
      <c r="C30" s="42">
        <v>16</v>
      </c>
      <c r="D30" s="42">
        <v>0</v>
      </c>
      <c r="E30" s="42">
        <v>0</v>
      </c>
      <c r="F30" s="42">
        <f t="shared" si="1"/>
        <v>16</v>
      </c>
      <c r="G30" s="42">
        <v>0</v>
      </c>
      <c r="H30" s="42">
        <v>0</v>
      </c>
      <c r="I30" s="42">
        <v>0</v>
      </c>
      <c r="J30" s="42">
        <f>G30-H30-I30</f>
        <v>0</v>
      </c>
      <c r="K30" s="42">
        <f>F30+J30</f>
        <v>16</v>
      </c>
      <c r="L30" s="42">
        <v>0</v>
      </c>
      <c r="M30" s="42"/>
      <c r="N30" s="42">
        <v>0</v>
      </c>
      <c r="O30" s="42">
        <v>0</v>
      </c>
      <c r="P30" s="42">
        <v>0</v>
      </c>
    </row>
    <row r="31" spans="1:16" ht="24">
      <c r="A31" s="42" t="s">
        <v>62</v>
      </c>
      <c r="B31" s="42"/>
      <c r="C31" s="42"/>
      <c r="D31" s="42"/>
      <c r="E31" s="42"/>
      <c r="F31" s="42">
        <f t="shared" si="1"/>
        <v>0</v>
      </c>
      <c r="G31" s="42"/>
      <c r="H31" s="42"/>
      <c r="I31" s="42"/>
      <c r="J31" s="42"/>
      <c r="K31" s="42"/>
      <c r="L31" s="42"/>
      <c r="M31" s="42"/>
      <c r="N31" s="42"/>
      <c r="O31" s="42"/>
      <c r="P31" s="42"/>
    </row>
    <row r="32" spans="1:16" ht="24">
      <c r="A32" s="84" t="s">
        <v>23</v>
      </c>
      <c r="B32" s="85">
        <f>SUM(B23:B31)</f>
        <v>15</v>
      </c>
      <c r="C32" s="85">
        <f t="shared" ref="C32:P32" si="2">SUM(C23:C31)</f>
        <v>53.5</v>
      </c>
      <c r="D32" s="85">
        <f t="shared" si="2"/>
        <v>0</v>
      </c>
      <c r="E32" s="90">
        <f t="shared" si="2"/>
        <v>0</v>
      </c>
      <c r="F32" s="90">
        <f t="shared" si="2"/>
        <v>53.5</v>
      </c>
      <c r="G32" s="85">
        <f t="shared" si="2"/>
        <v>3</v>
      </c>
      <c r="H32" s="85">
        <f t="shared" si="2"/>
        <v>0</v>
      </c>
      <c r="I32" s="85">
        <f t="shared" si="2"/>
        <v>0</v>
      </c>
      <c r="J32" s="85">
        <f t="shared" si="2"/>
        <v>3</v>
      </c>
      <c r="K32" s="90">
        <f t="shared" si="2"/>
        <v>56.5</v>
      </c>
      <c r="L32" s="85">
        <f t="shared" si="2"/>
        <v>0</v>
      </c>
      <c r="M32" s="85" t="s">
        <v>82</v>
      </c>
      <c r="N32" s="120">
        <f t="shared" si="2"/>
        <v>0</v>
      </c>
      <c r="O32" s="85">
        <f t="shared" si="2"/>
        <v>0</v>
      </c>
      <c r="P32" s="85">
        <f t="shared" si="2"/>
        <v>0</v>
      </c>
    </row>
    <row r="33" spans="1:16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16" ht="24">
      <c r="A34" s="208" t="s">
        <v>6</v>
      </c>
      <c r="B34" s="209" t="s">
        <v>20</v>
      </c>
      <c r="C34" s="210" t="s">
        <v>40</v>
      </c>
      <c r="D34" s="211"/>
      <c r="E34" s="211"/>
      <c r="F34" s="212"/>
      <c r="G34" s="210" t="s">
        <v>41</v>
      </c>
      <c r="H34" s="211"/>
      <c r="I34" s="211"/>
      <c r="J34" s="212"/>
      <c r="K34" s="213" t="s">
        <v>42</v>
      </c>
      <c r="L34" s="213" t="s">
        <v>43</v>
      </c>
      <c r="M34" s="213" t="s">
        <v>44</v>
      </c>
      <c r="N34" s="213" t="s">
        <v>45</v>
      </c>
      <c r="O34" s="213" t="s">
        <v>46</v>
      </c>
      <c r="P34" s="205" t="s">
        <v>21</v>
      </c>
    </row>
    <row r="35" spans="1:16">
      <c r="A35" s="208"/>
      <c r="B35" s="209"/>
      <c r="C35" s="205" t="s">
        <v>47</v>
      </c>
      <c r="D35" s="205" t="s">
        <v>48</v>
      </c>
      <c r="E35" s="205" t="s">
        <v>49</v>
      </c>
      <c r="F35" s="205" t="s">
        <v>50</v>
      </c>
      <c r="G35" s="205" t="s">
        <v>51</v>
      </c>
      <c r="H35" s="205" t="s">
        <v>52</v>
      </c>
      <c r="I35" s="205" t="s">
        <v>49</v>
      </c>
      <c r="J35" s="205" t="s">
        <v>53</v>
      </c>
      <c r="K35" s="214"/>
      <c r="L35" s="214"/>
      <c r="M35" s="214"/>
      <c r="N35" s="214"/>
      <c r="O35" s="214"/>
      <c r="P35" s="206"/>
    </row>
    <row r="36" spans="1:16">
      <c r="A36" s="208"/>
      <c r="B36" s="209"/>
      <c r="C36" s="206"/>
      <c r="D36" s="206"/>
      <c r="E36" s="206"/>
      <c r="F36" s="206"/>
      <c r="G36" s="206"/>
      <c r="H36" s="206"/>
      <c r="I36" s="206"/>
      <c r="J36" s="206"/>
      <c r="K36" s="214"/>
      <c r="L36" s="214"/>
      <c r="M36" s="214"/>
      <c r="N36" s="214"/>
      <c r="O36" s="214"/>
      <c r="P36" s="206"/>
    </row>
    <row r="37" spans="1:16">
      <c r="A37" s="208"/>
      <c r="B37" s="209"/>
      <c r="C37" s="207"/>
      <c r="D37" s="207"/>
      <c r="E37" s="207"/>
      <c r="F37" s="207"/>
      <c r="G37" s="207"/>
      <c r="H37" s="207"/>
      <c r="I37" s="207"/>
      <c r="J37" s="207"/>
      <c r="K37" s="215"/>
      <c r="L37" s="215"/>
      <c r="M37" s="215"/>
      <c r="N37" s="215"/>
      <c r="O37" s="215"/>
      <c r="P37" s="207"/>
    </row>
    <row r="38" spans="1:16" ht="24">
      <c r="A38" s="42" t="s">
        <v>54</v>
      </c>
      <c r="B38" s="42">
        <v>10</v>
      </c>
      <c r="C38" s="42">
        <v>21</v>
      </c>
      <c r="D38" s="42">
        <v>0</v>
      </c>
      <c r="E38" s="42">
        <v>0</v>
      </c>
      <c r="F38" s="42">
        <f>C38+D38+E38</f>
        <v>21</v>
      </c>
      <c r="G38" s="42">
        <v>7</v>
      </c>
      <c r="H38" s="42">
        <v>0</v>
      </c>
      <c r="I38" s="42">
        <v>0</v>
      </c>
      <c r="J38" s="42">
        <f>G38-H38-I38</f>
        <v>7</v>
      </c>
      <c r="K38" s="42">
        <f>F38+J38</f>
        <v>28</v>
      </c>
      <c r="L38" s="64">
        <v>0</v>
      </c>
      <c r="M38" s="64" t="s">
        <v>82</v>
      </c>
      <c r="N38" s="64">
        <f>L38*O38</f>
        <v>0</v>
      </c>
      <c r="O38" s="64">
        <v>0</v>
      </c>
      <c r="P38" s="64">
        <v>0</v>
      </c>
    </row>
    <row r="39" spans="1:16" ht="24">
      <c r="A39" s="42" t="s">
        <v>55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64"/>
      <c r="M39" s="64"/>
      <c r="N39" s="64">
        <f t="shared" ref="N39:N46" si="3">L39*O39</f>
        <v>0</v>
      </c>
      <c r="O39" s="64"/>
      <c r="P39" s="64"/>
    </row>
    <row r="40" spans="1:16" ht="24">
      <c r="A40" s="42" t="s">
        <v>56</v>
      </c>
      <c r="B40" s="42">
        <v>6</v>
      </c>
      <c r="C40" s="42">
        <v>5</v>
      </c>
      <c r="D40" s="42">
        <v>0</v>
      </c>
      <c r="E40" s="42">
        <v>0</v>
      </c>
      <c r="F40" s="42">
        <f>C40+D40+E40</f>
        <v>5</v>
      </c>
      <c r="G40" s="42">
        <v>5</v>
      </c>
      <c r="H40" s="42">
        <v>0</v>
      </c>
      <c r="I40" s="42">
        <v>0</v>
      </c>
      <c r="J40" s="42">
        <f>G40-H40-I40</f>
        <v>5</v>
      </c>
      <c r="K40" s="42">
        <f>F40+J40</f>
        <v>10</v>
      </c>
      <c r="L40" s="64">
        <v>0</v>
      </c>
      <c r="M40" s="64" t="s">
        <v>82</v>
      </c>
      <c r="N40" s="64">
        <f t="shared" si="3"/>
        <v>0</v>
      </c>
      <c r="O40" s="64">
        <v>0</v>
      </c>
      <c r="P40" s="64">
        <v>0</v>
      </c>
    </row>
    <row r="41" spans="1:16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64"/>
      <c r="M41" s="64"/>
      <c r="N41" s="64">
        <f t="shared" si="3"/>
        <v>0</v>
      </c>
      <c r="O41" s="64"/>
      <c r="P41" s="64"/>
    </row>
    <row r="42" spans="1:16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64"/>
      <c r="M42" s="64"/>
      <c r="N42" s="64">
        <f t="shared" si="3"/>
        <v>0</v>
      </c>
      <c r="O42" s="64"/>
      <c r="P42" s="64"/>
    </row>
    <row r="43" spans="1:16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64"/>
      <c r="M43" s="64"/>
      <c r="N43" s="64">
        <f t="shared" si="3"/>
        <v>0</v>
      </c>
      <c r="O43" s="64"/>
      <c r="P43" s="64"/>
    </row>
    <row r="44" spans="1:16" ht="24">
      <c r="A44" s="42" t="s">
        <v>60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64"/>
      <c r="M44" s="64"/>
      <c r="N44" s="64">
        <f t="shared" si="3"/>
        <v>0</v>
      </c>
      <c r="O44" s="64"/>
      <c r="P44" s="64"/>
    </row>
    <row r="45" spans="1:16" ht="24">
      <c r="A45" s="42" t="s">
        <v>61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64"/>
      <c r="M45" s="64"/>
      <c r="N45" s="64">
        <f t="shared" si="3"/>
        <v>0</v>
      </c>
      <c r="O45" s="64"/>
      <c r="P45" s="64"/>
    </row>
    <row r="46" spans="1:16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64"/>
      <c r="M46" s="64"/>
      <c r="N46" s="64">
        <f t="shared" si="3"/>
        <v>0</v>
      </c>
      <c r="O46" s="64"/>
      <c r="P46" s="64"/>
    </row>
    <row r="47" spans="1:16" ht="24">
      <c r="A47" s="84" t="s">
        <v>23</v>
      </c>
      <c r="B47" s="85">
        <f>SUM(B38:B46)</f>
        <v>16</v>
      </c>
      <c r="C47" s="85">
        <f>SUM(C38:C46)</f>
        <v>26</v>
      </c>
      <c r="D47" s="85">
        <f>SUM(D38:D46)</f>
        <v>0</v>
      </c>
      <c r="E47" s="85">
        <f>SUM(E38:E46)</f>
        <v>0</v>
      </c>
      <c r="F47" s="86">
        <f>C47+D47+E47</f>
        <v>26</v>
      </c>
      <c r="G47" s="85">
        <f>SUM(G38:G46)</f>
        <v>12</v>
      </c>
      <c r="H47" s="85">
        <f>SUM(H38:H46)</f>
        <v>0</v>
      </c>
      <c r="I47" s="85">
        <f>SUM(I38:I46)</f>
        <v>0</v>
      </c>
      <c r="J47" s="86">
        <f>G47-H47-I47</f>
        <v>12</v>
      </c>
      <c r="K47" s="86">
        <f>F47+J47</f>
        <v>38</v>
      </c>
      <c r="L47" s="90">
        <f>SUM(L38:L46)</f>
        <v>0</v>
      </c>
      <c r="M47" s="90" t="s">
        <v>82</v>
      </c>
      <c r="N47" s="90">
        <f>SUM(N38:N46)</f>
        <v>0</v>
      </c>
      <c r="O47" s="64" t="e">
        <f>N47/L47</f>
        <v>#DIV/0!</v>
      </c>
      <c r="P47" s="90">
        <f>SUM(P38:P46)/2</f>
        <v>0</v>
      </c>
    </row>
    <row r="48" spans="1:16" ht="24">
      <c r="A48" s="95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8"/>
      <c r="O48" s="98"/>
      <c r="P48" s="98"/>
    </row>
    <row r="49" spans="1:16" ht="24">
      <c r="A49" s="208" t="s">
        <v>9</v>
      </c>
      <c r="B49" s="209" t="s">
        <v>20</v>
      </c>
      <c r="C49" s="210" t="s">
        <v>40</v>
      </c>
      <c r="D49" s="211"/>
      <c r="E49" s="211"/>
      <c r="F49" s="212"/>
      <c r="G49" s="210" t="s">
        <v>41</v>
      </c>
      <c r="H49" s="211"/>
      <c r="I49" s="211"/>
      <c r="J49" s="212"/>
      <c r="K49" s="213" t="s">
        <v>42</v>
      </c>
      <c r="L49" s="213" t="s">
        <v>43</v>
      </c>
      <c r="M49" s="213" t="s">
        <v>44</v>
      </c>
      <c r="N49" s="213" t="s">
        <v>45</v>
      </c>
      <c r="O49" s="213" t="s">
        <v>46</v>
      </c>
      <c r="P49" s="205" t="s">
        <v>21</v>
      </c>
    </row>
    <row r="50" spans="1:16">
      <c r="A50" s="208"/>
      <c r="B50" s="209"/>
      <c r="C50" s="205" t="s">
        <v>47</v>
      </c>
      <c r="D50" s="205" t="s">
        <v>48</v>
      </c>
      <c r="E50" s="205" t="s">
        <v>49</v>
      </c>
      <c r="F50" s="205" t="s">
        <v>50</v>
      </c>
      <c r="G50" s="205" t="s">
        <v>51</v>
      </c>
      <c r="H50" s="205" t="s">
        <v>52</v>
      </c>
      <c r="I50" s="205" t="s">
        <v>49</v>
      </c>
      <c r="J50" s="205" t="s">
        <v>53</v>
      </c>
      <c r="K50" s="214"/>
      <c r="L50" s="214"/>
      <c r="M50" s="214"/>
      <c r="N50" s="214"/>
      <c r="O50" s="214"/>
      <c r="P50" s="206"/>
    </row>
    <row r="51" spans="1:16">
      <c r="A51" s="208"/>
      <c r="B51" s="209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>
      <c r="A52" s="208"/>
      <c r="B52" s="209"/>
      <c r="C52" s="207"/>
      <c r="D52" s="207"/>
      <c r="E52" s="207"/>
      <c r="F52" s="207"/>
      <c r="G52" s="207"/>
      <c r="H52" s="207"/>
      <c r="I52" s="207"/>
      <c r="J52" s="207"/>
      <c r="K52" s="215"/>
      <c r="L52" s="215"/>
      <c r="M52" s="215"/>
      <c r="N52" s="215"/>
      <c r="O52" s="215"/>
      <c r="P52" s="207"/>
    </row>
    <row r="53" spans="1:16" ht="24">
      <c r="A53" s="42" t="s">
        <v>54</v>
      </c>
      <c r="B53" s="42">
        <v>3</v>
      </c>
      <c r="C53" s="42">
        <v>0</v>
      </c>
      <c r="D53" s="42">
        <v>0</v>
      </c>
      <c r="E53" s="42">
        <v>0</v>
      </c>
      <c r="F53" s="42">
        <f>C53+D53+E53</f>
        <v>0</v>
      </c>
      <c r="G53" s="42">
        <v>15</v>
      </c>
      <c r="H53" s="42">
        <v>0</v>
      </c>
      <c r="I53" s="42">
        <v>0</v>
      </c>
      <c r="J53" s="42">
        <f>G53-H53-I53</f>
        <v>15</v>
      </c>
      <c r="K53" s="42">
        <f>F53+J53</f>
        <v>15</v>
      </c>
      <c r="L53" s="42">
        <v>15</v>
      </c>
      <c r="M53" s="42" t="s">
        <v>82</v>
      </c>
      <c r="N53" s="44">
        <f>L53*O53</f>
        <v>12000</v>
      </c>
      <c r="O53" s="44">
        <v>800</v>
      </c>
      <c r="P53" s="44">
        <v>30</v>
      </c>
    </row>
    <row r="54" spans="1:16" ht="24">
      <c r="A54" s="42" t="s">
        <v>55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4"/>
      <c r="O54" s="44"/>
      <c r="P54" s="44"/>
    </row>
    <row r="55" spans="1:16" ht="24">
      <c r="A55" s="42" t="s">
        <v>56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4"/>
      <c r="O55" s="44"/>
      <c r="P55" s="44"/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4"/>
      <c r="O56" s="44"/>
      <c r="P56" s="44"/>
    </row>
    <row r="57" spans="1:16" ht="24">
      <c r="A57" s="42" t="s">
        <v>58</v>
      </c>
      <c r="B57" s="42">
        <v>2</v>
      </c>
      <c r="C57" s="42"/>
      <c r="D57" s="42">
        <v>5</v>
      </c>
      <c r="E57" s="42"/>
      <c r="F57" s="42">
        <f t="shared" ref="F57:F58" si="4">C57+D57+E57</f>
        <v>5</v>
      </c>
      <c r="G57" s="42"/>
      <c r="H57" s="42"/>
      <c r="I57" s="42"/>
      <c r="J57" s="42">
        <f t="shared" ref="J57:J58" si="5">G57-H57-I57</f>
        <v>0</v>
      </c>
      <c r="K57" s="42">
        <f t="shared" ref="K57:K58" si="6">F57+J57</f>
        <v>5</v>
      </c>
      <c r="L57" s="42"/>
      <c r="M57" s="42"/>
      <c r="N57" s="44"/>
      <c r="O57" s="44"/>
      <c r="P57" s="44"/>
    </row>
    <row r="58" spans="1:16" ht="24">
      <c r="A58" s="42" t="s">
        <v>59</v>
      </c>
      <c r="B58" s="42">
        <v>2</v>
      </c>
      <c r="C58" s="42"/>
      <c r="D58" s="42">
        <v>5</v>
      </c>
      <c r="E58" s="42"/>
      <c r="F58" s="42">
        <f t="shared" si="4"/>
        <v>5</v>
      </c>
      <c r="G58" s="42"/>
      <c r="H58" s="42"/>
      <c r="I58" s="42"/>
      <c r="J58" s="42">
        <f t="shared" si="5"/>
        <v>0</v>
      </c>
      <c r="K58" s="42">
        <f t="shared" si="6"/>
        <v>5</v>
      </c>
      <c r="L58" s="42"/>
      <c r="M58" s="42"/>
      <c r="N58" s="44"/>
      <c r="O58" s="44"/>
      <c r="P58" s="44"/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4"/>
      <c r="O59" s="44"/>
      <c r="P59" s="44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4"/>
      <c r="O60" s="44"/>
      <c r="P60" s="44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4"/>
      <c r="O61" s="44"/>
      <c r="P61" s="44"/>
    </row>
    <row r="62" spans="1:16" ht="24">
      <c r="A62" s="84" t="s">
        <v>23</v>
      </c>
      <c r="B62" s="85">
        <f>SUM(B53:B61)</f>
        <v>7</v>
      </c>
      <c r="C62" s="85">
        <f>SUM(C53:C61)</f>
        <v>0</v>
      </c>
      <c r="D62" s="85">
        <f>SUM(D53:D61)</f>
        <v>10</v>
      </c>
      <c r="E62" s="85">
        <f>SUM(E53:E61)</f>
        <v>0</v>
      </c>
      <c r="F62" s="86">
        <f>C62+D62+E62</f>
        <v>10</v>
      </c>
      <c r="G62" s="85">
        <f>SUM(G53:G61)</f>
        <v>15</v>
      </c>
      <c r="H62" s="85">
        <f>SUM(H53:H61)</f>
        <v>0</v>
      </c>
      <c r="I62" s="85">
        <f>SUM(I53:I61)</f>
        <v>0</v>
      </c>
      <c r="J62" s="86">
        <f>G62-H62-I62</f>
        <v>15</v>
      </c>
      <c r="K62" s="86">
        <f>F62+J62</f>
        <v>25</v>
      </c>
      <c r="L62" s="85">
        <f>SUM(L53:L61)</f>
        <v>15</v>
      </c>
      <c r="M62" s="85" t="s">
        <v>82</v>
      </c>
      <c r="N62" s="87">
        <f>SUM(N53:N61)</f>
        <v>12000</v>
      </c>
      <c r="O62" s="87">
        <f>SUM(O53:O61)</f>
        <v>800</v>
      </c>
      <c r="P62" s="87">
        <f>SUM(P53:P61)</f>
        <v>30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8" t="s">
        <v>24</v>
      </c>
      <c r="B64" s="209" t="s">
        <v>20</v>
      </c>
      <c r="C64" s="210" t="s">
        <v>40</v>
      </c>
      <c r="D64" s="211"/>
      <c r="E64" s="211"/>
      <c r="F64" s="212"/>
      <c r="G64" s="210" t="s">
        <v>41</v>
      </c>
      <c r="H64" s="211"/>
      <c r="I64" s="211"/>
      <c r="J64" s="212"/>
      <c r="K64" s="213" t="s">
        <v>42</v>
      </c>
      <c r="L64" s="213" t="s">
        <v>43</v>
      </c>
      <c r="M64" s="213" t="s">
        <v>44</v>
      </c>
      <c r="N64" s="213" t="s">
        <v>45</v>
      </c>
      <c r="O64" s="213" t="s">
        <v>46</v>
      </c>
      <c r="P64" s="205" t="s">
        <v>21</v>
      </c>
    </row>
    <row r="65" spans="1:16">
      <c r="A65" s="208"/>
      <c r="B65" s="209"/>
      <c r="C65" s="205" t="s">
        <v>47</v>
      </c>
      <c r="D65" s="205" t="s">
        <v>48</v>
      </c>
      <c r="E65" s="205" t="s">
        <v>49</v>
      </c>
      <c r="F65" s="205" t="s">
        <v>50</v>
      </c>
      <c r="G65" s="205" t="s">
        <v>51</v>
      </c>
      <c r="H65" s="205" t="s">
        <v>52</v>
      </c>
      <c r="I65" s="205" t="s">
        <v>49</v>
      </c>
      <c r="J65" s="205" t="s">
        <v>53</v>
      </c>
      <c r="K65" s="214"/>
      <c r="L65" s="214"/>
      <c r="M65" s="214"/>
      <c r="N65" s="214"/>
      <c r="O65" s="214"/>
      <c r="P65" s="206"/>
    </row>
    <row r="66" spans="1:16">
      <c r="A66" s="208"/>
      <c r="B66" s="209"/>
      <c r="C66" s="206"/>
      <c r="D66" s="206"/>
      <c r="E66" s="206"/>
      <c r="F66" s="206"/>
      <c r="G66" s="206"/>
      <c r="H66" s="206"/>
      <c r="I66" s="206"/>
      <c r="J66" s="206"/>
      <c r="K66" s="214"/>
      <c r="L66" s="214"/>
      <c r="M66" s="214"/>
      <c r="N66" s="214"/>
      <c r="O66" s="214"/>
      <c r="P66" s="206"/>
    </row>
    <row r="67" spans="1:16">
      <c r="A67" s="208"/>
      <c r="B67" s="209"/>
      <c r="C67" s="207"/>
      <c r="D67" s="207"/>
      <c r="E67" s="207"/>
      <c r="F67" s="207"/>
      <c r="G67" s="207"/>
      <c r="H67" s="207"/>
      <c r="I67" s="207"/>
      <c r="J67" s="207"/>
      <c r="K67" s="215"/>
      <c r="L67" s="215"/>
      <c r="M67" s="215"/>
      <c r="N67" s="215"/>
      <c r="O67" s="215"/>
      <c r="P67" s="207"/>
    </row>
    <row r="68" spans="1:16" ht="24">
      <c r="A68" s="42" t="s">
        <v>54</v>
      </c>
      <c r="B68" s="42">
        <v>13</v>
      </c>
      <c r="C68" s="42">
        <v>33</v>
      </c>
      <c r="D68" s="42">
        <v>0</v>
      </c>
      <c r="E68" s="42">
        <v>0</v>
      </c>
      <c r="F68" s="42">
        <f>C68+D68+E68</f>
        <v>33</v>
      </c>
      <c r="G68" s="42">
        <v>17</v>
      </c>
      <c r="H68" s="42">
        <v>0</v>
      </c>
      <c r="I68" s="42">
        <v>0</v>
      </c>
      <c r="J68" s="42">
        <f>G68-H68-I68</f>
        <v>17</v>
      </c>
      <c r="K68" s="42">
        <f>F68+J68</f>
        <v>50</v>
      </c>
      <c r="L68" s="42">
        <v>0</v>
      </c>
      <c r="M68" s="42" t="s">
        <v>82</v>
      </c>
      <c r="N68" s="44">
        <f>L68*O68</f>
        <v>0</v>
      </c>
      <c r="O68" s="44">
        <v>0</v>
      </c>
      <c r="P68" s="44">
        <v>0</v>
      </c>
    </row>
    <row r="69" spans="1:16" ht="24">
      <c r="A69" s="42" t="s">
        <v>55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4"/>
      <c r="O69" s="44"/>
      <c r="P69" s="44"/>
    </row>
    <row r="70" spans="1:16" ht="24">
      <c r="A70" s="42" t="s">
        <v>56</v>
      </c>
      <c r="B70" s="42">
        <v>8</v>
      </c>
      <c r="C70" s="42">
        <v>20</v>
      </c>
      <c r="D70" s="42">
        <v>0</v>
      </c>
      <c r="E70" s="42">
        <v>0</v>
      </c>
      <c r="F70" s="42">
        <f>C70+D70+E70</f>
        <v>20</v>
      </c>
      <c r="G70" s="42">
        <v>10</v>
      </c>
      <c r="H70" s="42">
        <v>0</v>
      </c>
      <c r="I70" s="42">
        <v>0</v>
      </c>
      <c r="J70" s="42">
        <f>G70-H70-I70</f>
        <v>10</v>
      </c>
      <c r="K70" s="42">
        <f>F70+J70</f>
        <v>30</v>
      </c>
      <c r="L70" s="42">
        <v>0</v>
      </c>
      <c r="M70" s="42" t="s">
        <v>82</v>
      </c>
      <c r="N70" s="44">
        <f>L70*O70</f>
        <v>0</v>
      </c>
      <c r="O70" s="44">
        <v>0</v>
      </c>
      <c r="P70" s="44">
        <v>0</v>
      </c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4"/>
      <c r="O71" s="44"/>
      <c r="P71" s="44"/>
    </row>
    <row r="72" spans="1:16" ht="24">
      <c r="A72" s="42" t="s">
        <v>58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4"/>
      <c r="O72" s="44"/>
      <c r="P72" s="44"/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/>
      <c r="O73" s="44"/>
      <c r="P73" s="44"/>
    </row>
    <row r="74" spans="1:16" ht="24">
      <c r="A74" s="42" t="s">
        <v>60</v>
      </c>
      <c r="B74" s="42">
        <v>7</v>
      </c>
      <c r="C74" s="42">
        <v>15</v>
      </c>
      <c r="D74" s="42">
        <v>0</v>
      </c>
      <c r="E74" s="42">
        <v>0</v>
      </c>
      <c r="F74" s="42">
        <f>C74+D74+E74</f>
        <v>15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25</v>
      </c>
      <c r="L74" s="42">
        <v>0</v>
      </c>
      <c r="M74" s="42" t="s">
        <v>82</v>
      </c>
      <c r="N74" s="44">
        <f>L74*O74</f>
        <v>0</v>
      </c>
      <c r="O74" s="44">
        <v>0</v>
      </c>
      <c r="P74" s="44">
        <v>0</v>
      </c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4"/>
      <c r="O75" s="44"/>
      <c r="P75" s="44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4"/>
      <c r="O76" s="44"/>
      <c r="P76" s="44"/>
    </row>
    <row r="77" spans="1:16" ht="24">
      <c r="A77" s="84" t="s">
        <v>23</v>
      </c>
      <c r="B77" s="85">
        <f>SUM(B68:B76)</f>
        <v>28</v>
      </c>
      <c r="C77" s="85">
        <f>SUM(C68:C76)</f>
        <v>68</v>
      </c>
      <c r="D77" s="85">
        <f>SUM(D68:D76)</f>
        <v>0</v>
      </c>
      <c r="E77" s="85">
        <f>SUM(E68:E76)</f>
        <v>0</v>
      </c>
      <c r="F77" s="86">
        <f>C77+D77+E77</f>
        <v>68</v>
      </c>
      <c r="G77" s="85">
        <f>SUM(G68:G76)</f>
        <v>37</v>
      </c>
      <c r="H77" s="85">
        <f>SUM(H68:H76)</f>
        <v>0</v>
      </c>
      <c r="I77" s="85">
        <f>SUM(I68:I76)</f>
        <v>0</v>
      </c>
      <c r="J77" s="86">
        <f>G77-H77-I77</f>
        <v>37</v>
      </c>
      <c r="K77" s="86">
        <f>F77+J77</f>
        <v>105</v>
      </c>
      <c r="L77" s="85">
        <f>SUM(L68:L76)</f>
        <v>0</v>
      </c>
      <c r="M77" s="85" t="s">
        <v>82</v>
      </c>
      <c r="N77" s="87">
        <f>SUM(N68:N76)</f>
        <v>0</v>
      </c>
      <c r="O77" s="112" t="e">
        <f>N77/L77</f>
        <v>#DIV/0!</v>
      </c>
      <c r="P77" s="87">
        <f>SUM(P68:P76)/3</f>
        <v>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8" t="s">
        <v>14</v>
      </c>
      <c r="B80" s="209" t="s">
        <v>20</v>
      </c>
      <c r="C80" s="210" t="s">
        <v>40</v>
      </c>
      <c r="D80" s="211"/>
      <c r="E80" s="211"/>
      <c r="F80" s="212"/>
      <c r="G80" s="210" t="s">
        <v>41</v>
      </c>
      <c r="H80" s="211"/>
      <c r="I80" s="211"/>
      <c r="J80" s="212"/>
      <c r="K80" s="213" t="s">
        <v>42</v>
      </c>
      <c r="L80" s="213" t="s">
        <v>43</v>
      </c>
      <c r="M80" s="213" t="s">
        <v>44</v>
      </c>
      <c r="N80" s="213" t="s">
        <v>45</v>
      </c>
      <c r="O80" s="213" t="s">
        <v>46</v>
      </c>
      <c r="P80" s="205" t="s">
        <v>21</v>
      </c>
    </row>
    <row r="81" spans="1:16">
      <c r="A81" s="208"/>
      <c r="B81" s="209"/>
      <c r="C81" s="205" t="s">
        <v>47</v>
      </c>
      <c r="D81" s="205" t="s">
        <v>48</v>
      </c>
      <c r="E81" s="205" t="s">
        <v>49</v>
      </c>
      <c r="F81" s="205" t="s">
        <v>50</v>
      </c>
      <c r="G81" s="205" t="s">
        <v>51</v>
      </c>
      <c r="H81" s="205" t="s">
        <v>52</v>
      </c>
      <c r="I81" s="205" t="s">
        <v>49</v>
      </c>
      <c r="J81" s="205" t="s">
        <v>53</v>
      </c>
      <c r="K81" s="214"/>
      <c r="L81" s="214"/>
      <c r="M81" s="214"/>
      <c r="N81" s="214"/>
      <c r="O81" s="214"/>
      <c r="P81" s="206"/>
    </row>
    <row r="82" spans="1:16">
      <c r="A82" s="208"/>
      <c r="B82" s="209"/>
      <c r="C82" s="206"/>
      <c r="D82" s="206"/>
      <c r="E82" s="206"/>
      <c r="F82" s="206"/>
      <c r="G82" s="206"/>
      <c r="H82" s="206"/>
      <c r="I82" s="206"/>
      <c r="J82" s="206"/>
      <c r="K82" s="214"/>
      <c r="L82" s="214"/>
      <c r="M82" s="214"/>
      <c r="N82" s="214"/>
      <c r="O82" s="214"/>
      <c r="P82" s="206"/>
    </row>
    <row r="83" spans="1:16">
      <c r="A83" s="208"/>
      <c r="B83" s="209"/>
      <c r="C83" s="207"/>
      <c r="D83" s="207"/>
      <c r="E83" s="207"/>
      <c r="F83" s="207"/>
      <c r="G83" s="207"/>
      <c r="H83" s="207"/>
      <c r="I83" s="207"/>
      <c r="J83" s="207"/>
      <c r="K83" s="215"/>
      <c r="L83" s="215"/>
      <c r="M83" s="215"/>
      <c r="N83" s="215"/>
      <c r="O83" s="215"/>
      <c r="P83" s="207"/>
    </row>
    <row r="84" spans="1:16" ht="24">
      <c r="A84" s="42" t="s">
        <v>54</v>
      </c>
      <c r="B84" s="42">
        <v>3</v>
      </c>
      <c r="C84" s="42">
        <v>0</v>
      </c>
      <c r="D84" s="42">
        <v>0</v>
      </c>
      <c r="E84" s="42">
        <v>0</v>
      </c>
      <c r="F84" s="42">
        <f>C84+D84+E84</f>
        <v>0</v>
      </c>
      <c r="G84" s="42">
        <v>4</v>
      </c>
      <c r="H84" s="42">
        <v>0</v>
      </c>
      <c r="I84" s="42">
        <v>0</v>
      </c>
      <c r="J84" s="42">
        <f>G84-H84-I84</f>
        <v>4</v>
      </c>
      <c r="K84" s="42">
        <f>F84+J84</f>
        <v>4</v>
      </c>
      <c r="L84" s="42">
        <v>0</v>
      </c>
      <c r="M84" s="42"/>
      <c r="N84" s="42">
        <v>0</v>
      </c>
      <c r="O84" s="42" t="e">
        <f>N84/L84</f>
        <v>#DIV/0!</v>
      </c>
      <c r="P84" s="42">
        <v>0</v>
      </c>
    </row>
    <row r="85" spans="1:16" ht="24">
      <c r="A85" s="42" t="s">
        <v>55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</row>
    <row r="86" spans="1:16" ht="24">
      <c r="A86" s="42" t="s">
        <v>56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</row>
    <row r="87" spans="1:16" ht="24">
      <c r="A87" s="42" t="s">
        <v>57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58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59</v>
      </c>
      <c r="B89" s="42">
        <v>2</v>
      </c>
      <c r="C89" s="42">
        <v>0</v>
      </c>
      <c r="D89" s="42">
        <v>0</v>
      </c>
      <c r="E89" s="42">
        <v>0</v>
      </c>
      <c r="F89" s="42">
        <f>C89+D89+E89</f>
        <v>0</v>
      </c>
      <c r="G89" s="42">
        <v>4</v>
      </c>
      <c r="H89" s="42">
        <v>0</v>
      </c>
      <c r="I89" s="42">
        <v>0</v>
      </c>
      <c r="J89" s="42">
        <f>G89-H89-I89</f>
        <v>4</v>
      </c>
      <c r="K89" s="42">
        <f>F89+J89</f>
        <v>4</v>
      </c>
      <c r="L89" s="42">
        <v>0</v>
      </c>
      <c r="M89" s="42"/>
      <c r="N89" s="42">
        <v>0</v>
      </c>
      <c r="O89" s="42"/>
      <c r="P89" s="42">
        <v>0</v>
      </c>
    </row>
    <row r="90" spans="1:16" ht="24">
      <c r="A90" s="42" t="s">
        <v>60</v>
      </c>
      <c r="B90" s="42">
        <v>10</v>
      </c>
      <c r="C90" s="42">
        <v>15</v>
      </c>
      <c r="D90" s="42">
        <v>0</v>
      </c>
      <c r="E90" s="42">
        <v>0</v>
      </c>
      <c r="F90" s="42">
        <f t="shared" ref="F90:F93" si="7">C90+D90+E90</f>
        <v>15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50</v>
      </c>
      <c r="L90" s="42">
        <v>0</v>
      </c>
      <c r="M90" s="42"/>
      <c r="N90" s="42">
        <f>L90*O90</f>
        <v>0</v>
      </c>
      <c r="O90" s="42">
        <v>0</v>
      </c>
      <c r="P90" s="42">
        <v>0</v>
      </c>
    </row>
    <row r="91" spans="1:16" ht="24">
      <c r="A91" s="42" t="s">
        <v>61</v>
      </c>
      <c r="B91" s="42">
        <v>0</v>
      </c>
      <c r="C91" s="42">
        <v>0</v>
      </c>
      <c r="D91" s="42">
        <v>0</v>
      </c>
      <c r="E91" s="42">
        <v>0</v>
      </c>
      <c r="F91" s="42">
        <f t="shared" si="7"/>
        <v>0</v>
      </c>
      <c r="G91" s="42">
        <v>0</v>
      </c>
      <c r="H91" s="42">
        <v>0</v>
      </c>
      <c r="I91" s="42">
        <v>0</v>
      </c>
      <c r="J91" s="42">
        <f t="shared" ref="J91:J93" si="8">G91-H91-I91</f>
        <v>0</v>
      </c>
      <c r="K91" s="42">
        <f>F91+J91</f>
        <v>0</v>
      </c>
      <c r="L91" s="42">
        <v>0</v>
      </c>
      <c r="M91" s="42"/>
      <c r="N91" s="42">
        <v>0</v>
      </c>
      <c r="O91" s="42"/>
      <c r="P91" s="42">
        <v>0</v>
      </c>
    </row>
    <row r="92" spans="1:16" ht="24">
      <c r="A92" s="42" t="s">
        <v>62</v>
      </c>
      <c r="B92" s="42"/>
      <c r="C92" s="42"/>
      <c r="D92" s="42"/>
      <c r="E92" s="42"/>
      <c r="F92" s="42">
        <f t="shared" si="7"/>
        <v>0</v>
      </c>
      <c r="G92" s="42"/>
      <c r="H92" s="42"/>
      <c r="I92" s="42"/>
      <c r="J92" s="42">
        <f t="shared" si="8"/>
        <v>0</v>
      </c>
      <c r="K92" s="42"/>
      <c r="L92" s="42"/>
      <c r="M92" s="42"/>
      <c r="N92" s="42"/>
      <c r="O92" s="42"/>
      <c r="P92" s="42"/>
    </row>
    <row r="93" spans="1:16" ht="24">
      <c r="A93" s="84" t="s">
        <v>23</v>
      </c>
      <c r="B93" s="85">
        <f>SUM(B84:B92)</f>
        <v>15</v>
      </c>
      <c r="C93" s="85">
        <f>SUM(C84:C92)</f>
        <v>15</v>
      </c>
      <c r="D93" s="85">
        <f>SUM(D84:D92)</f>
        <v>0</v>
      </c>
      <c r="E93" s="85">
        <f>SUM(E84:E92)</f>
        <v>0</v>
      </c>
      <c r="F93" s="42">
        <f t="shared" si="7"/>
        <v>15</v>
      </c>
      <c r="G93" s="85">
        <f>SUM(G84:G92)</f>
        <v>43</v>
      </c>
      <c r="H93" s="85">
        <f>SUM(H84:H92)</f>
        <v>0</v>
      </c>
      <c r="I93" s="85">
        <f>SUM(I84:I92)</f>
        <v>0</v>
      </c>
      <c r="J93" s="42">
        <f t="shared" si="8"/>
        <v>43</v>
      </c>
      <c r="K93" s="86">
        <f>F93+J93</f>
        <v>58</v>
      </c>
      <c r="L93" s="85">
        <f>SUM(L84:L92)</f>
        <v>0</v>
      </c>
      <c r="M93" s="85"/>
      <c r="N93" s="85">
        <f>SUM(N84:N92)</f>
        <v>0</v>
      </c>
      <c r="O93" s="86" t="e">
        <f>N93/L93</f>
        <v>#DIV/0!</v>
      </c>
      <c r="P93" s="85">
        <f>SUM(P84:P92)</f>
        <v>0</v>
      </c>
    </row>
    <row r="94" spans="1:16" ht="17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</row>
    <row r="95" spans="1:16" ht="24">
      <c r="A95" s="208" t="s">
        <v>16</v>
      </c>
      <c r="B95" s="209" t="s">
        <v>20</v>
      </c>
      <c r="C95" s="210" t="s">
        <v>40</v>
      </c>
      <c r="D95" s="211"/>
      <c r="E95" s="211"/>
      <c r="F95" s="212"/>
      <c r="G95" s="210" t="s">
        <v>41</v>
      </c>
      <c r="H95" s="211"/>
      <c r="I95" s="211"/>
      <c r="J95" s="212"/>
      <c r="K95" s="213" t="s">
        <v>42</v>
      </c>
      <c r="L95" s="213" t="s">
        <v>43</v>
      </c>
      <c r="M95" s="213" t="s">
        <v>44</v>
      </c>
      <c r="N95" s="213" t="s">
        <v>45</v>
      </c>
      <c r="O95" s="213" t="s">
        <v>46</v>
      </c>
      <c r="P95" s="205" t="s">
        <v>21</v>
      </c>
    </row>
    <row r="96" spans="1:16">
      <c r="A96" s="208"/>
      <c r="B96" s="209"/>
      <c r="C96" s="205" t="s">
        <v>47</v>
      </c>
      <c r="D96" s="205" t="s">
        <v>48</v>
      </c>
      <c r="E96" s="205" t="s">
        <v>49</v>
      </c>
      <c r="F96" s="205" t="s">
        <v>50</v>
      </c>
      <c r="G96" s="205" t="s">
        <v>51</v>
      </c>
      <c r="H96" s="205" t="s">
        <v>52</v>
      </c>
      <c r="I96" s="205" t="s">
        <v>49</v>
      </c>
      <c r="J96" s="205" t="s">
        <v>53</v>
      </c>
      <c r="K96" s="214"/>
      <c r="L96" s="214"/>
      <c r="M96" s="214"/>
      <c r="N96" s="214"/>
      <c r="O96" s="214"/>
      <c r="P96" s="206"/>
    </row>
    <row r="97" spans="1:16">
      <c r="A97" s="208"/>
      <c r="B97" s="209"/>
      <c r="C97" s="206"/>
      <c r="D97" s="206"/>
      <c r="E97" s="206"/>
      <c r="F97" s="206"/>
      <c r="G97" s="206"/>
      <c r="H97" s="206"/>
      <c r="I97" s="206"/>
      <c r="J97" s="206"/>
      <c r="K97" s="214"/>
      <c r="L97" s="214"/>
      <c r="M97" s="214"/>
      <c r="N97" s="214"/>
      <c r="O97" s="214"/>
      <c r="P97" s="206"/>
    </row>
    <row r="98" spans="1:16">
      <c r="A98" s="208"/>
      <c r="B98" s="209"/>
      <c r="C98" s="207"/>
      <c r="D98" s="207"/>
      <c r="E98" s="207"/>
      <c r="F98" s="207"/>
      <c r="G98" s="207"/>
      <c r="H98" s="207"/>
      <c r="I98" s="207"/>
      <c r="J98" s="207"/>
      <c r="K98" s="215"/>
      <c r="L98" s="215"/>
      <c r="M98" s="215"/>
      <c r="N98" s="215"/>
      <c r="O98" s="215"/>
      <c r="P98" s="207"/>
    </row>
    <row r="99" spans="1:16" ht="24">
      <c r="A99" s="42" t="s">
        <v>54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1"/>
      <c r="M99" s="81"/>
      <c r="N99" s="81"/>
      <c r="O99" s="81"/>
      <c r="P99" s="81"/>
    </row>
    <row r="100" spans="1:16" ht="24">
      <c r="A100" s="42" t="s">
        <v>55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1"/>
      <c r="M100" s="81"/>
      <c r="N100" s="81"/>
      <c r="O100" s="81"/>
      <c r="P100" s="81"/>
    </row>
    <row r="101" spans="1:16" ht="24">
      <c r="A101" s="42" t="s">
        <v>56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1"/>
      <c r="M101" s="81"/>
      <c r="N101" s="81"/>
      <c r="O101" s="81"/>
      <c r="P101" s="81"/>
    </row>
    <row r="102" spans="1:16" ht="24">
      <c r="A102" s="42" t="s">
        <v>57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1"/>
      <c r="M102" s="81"/>
      <c r="N102" s="81"/>
      <c r="O102" s="81"/>
      <c r="P102" s="81"/>
    </row>
    <row r="103" spans="1:16" ht="24">
      <c r="A103" s="42" t="s">
        <v>58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1"/>
      <c r="M103" s="81"/>
      <c r="N103" s="81"/>
      <c r="O103" s="81"/>
      <c r="P103" s="81"/>
    </row>
    <row r="104" spans="1:16" ht="24">
      <c r="A104" s="42" t="s">
        <v>59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1"/>
      <c r="M104" s="81"/>
      <c r="N104" s="81"/>
      <c r="O104" s="81"/>
      <c r="P104" s="81"/>
    </row>
    <row r="105" spans="1:16" ht="24">
      <c r="A105" s="42" t="s">
        <v>60</v>
      </c>
      <c r="B105" s="42">
        <v>2</v>
      </c>
      <c r="C105" s="42">
        <v>7</v>
      </c>
      <c r="D105" s="42">
        <v>0</v>
      </c>
      <c r="E105" s="42">
        <v>0</v>
      </c>
      <c r="F105" s="42">
        <f>C105+D105+E105</f>
        <v>7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7</v>
      </c>
      <c r="L105" s="81">
        <v>0</v>
      </c>
      <c r="M105" s="81"/>
      <c r="N105" s="82">
        <v>0</v>
      </c>
      <c r="O105" s="82" t="e">
        <f>N105/L105</f>
        <v>#DIV/0!</v>
      </c>
      <c r="P105" s="82">
        <v>0</v>
      </c>
    </row>
    <row r="106" spans="1:16" ht="24">
      <c r="A106" s="42" t="s">
        <v>61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1"/>
      <c r="M106" s="81"/>
      <c r="N106" s="82"/>
      <c r="O106" s="82"/>
      <c r="P106" s="82"/>
    </row>
    <row r="107" spans="1:16" ht="24">
      <c r="A107" s="42" t="s">
        <v>62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1"/>
      <c r="M107" s="81"/>
      <c r="N107" s="82"/>
      <c r="O107" s="82"/>
      <c r="P107" s="82"/>
    </row>
    <row r="108" spans="1:16" ht="24">
      <c r="A108" s="84" t="s">
        <v>23</v>
      </c>
      <c r="B108" s="85">
        <f>SUM(B105:B107)</f>
        <v>2</v>
      </c>
      <c r="C108" s="85">
        <f>SUM(C105:C107)</f>
        <v>7</v>
      </c>
      <c r="D108" s="85">
        <f>SUM(D105:D107)</f>
        <v>0</v>
      </c>
      <c r="E108" s="85">
        <f>SUM(E105:E107)</f>
        <v>0</v>
      </c>
      <c r="F108" s="86">
        <f>C108+D108+E108</f>
        <v>7</v>
      </c>
      <c r="G108" s="85">
        <f>SUM(G105:G107)</f>
        <v>0</v>
      </c>
      <c r="H108" s="85">
        <f>SUM(H105:H107)</f>
        <v>0</v>
      </c>
      <c r="I108" s="85">
        <f>SUM(I105:I107)</f>
        <v>0</v>
      </c>
      <c r="J108" s="86">
        <f>G108-H108-I108</f>
        <v>0</v>
      </c>
      <c r="K108" s="86">
        <f>F108+J108</f>
        <v>7</v>
      </c>
      <c r="L108" s="85">
        <f>SUM(L105:L107)</f>
        <v>0</v>
      </c>
      <c r="M108" s="85"/>
      <c r="N108" s="87">
        <f>SUM(N105:N107)</f>
        <v>0</v>
      </c>
      <c r="O108" s="87" t="e">
        <f>SUM(O105:O107)</f>
        <v>#DIV/0!</v>
      </c>
      <c r="P108" s="87">
        <f>SUM(P105:P107)</f>
        <v>0</v>
      </c>
    </row>
    <row r="109" spans="1:16" ht="17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</row>
    <row r="110" spans="1:16" ht="24">
      <c r="A110" s="208" t="s">
        <v>17</v>
      </c>
      <c r="B110" s="209" t="s">
        <v>20</v>
      </c>
      <c r="C110" s="210" t="s">
        <v>40</v>
      </c>
      <c r="D110" s="211"/>
      <c r="E110" s="211"/>
      <c r="F110" s="212"/>
      <c r="G110" s="210" t="s">
        <v>41</v>
      </c>
      <c r="H110" s="211"/>
      <c r="I110" s="211"/>
      <c r="J110" s="212"/>
      <c r="K110" s="213" t="s">
        <v>42</v>
      </c>
      <c r="L110" s="213" t="s">
        <v>43</v>
      </c>
      <c r="M110" s="213" t="s">
        <v>44</v>
      </c>
      <c r="N110" s="213" t="s">
        <v>45</v>
      </c>
      <c r="O110" s="213" t="s">
        <v>46</v>
      </c>
      <c r="P110" s="205" t="s">
        <v>21</v>
      </c>
    </row>
    <row r="111" spans="1:16">
      <c r="A111" s="208"/>
      <c r="B111" s="209"/>
      <c r="C111" s="205" t="s">
        <v>47</v>
      </c>
      <c r="D111" s="205" t="s">
        <v>48</v>
      </c>
      <c r="E111" s="205" t="s">
        <v>49</v>
      </c>
      <c r="F111" s="205" t="s">
        <v>50</v>
      </c>
      <c r="G111" s="205" t="s">
        <v>51</v>
      </c>
      <c r="H111" s="205" t="s">
        <v>52</v>
      </c>
      <c r="I111" s="205" t="s">
        <v>49</v>
      </c>
      <c r="J111" s="205" t="s">
        <v>53</v>
      </c>
      <c r="K111" s="214"/>
      <c r="L111" s="214"/>
      <c r="M111" s="214"/>
      <c r="N111" s="214"/>
      <c r="O111" s="214"/>
      <c r="P111" s="206"/>
    </row>
    <row r="112" spans="1:16">
      <c r="A112" s="208"/>
      <c r="B112" s="209"/>
      <c r="C112" s="206"/>
      <c r="D112" s="206"/>
      <c r="E112" s="206"/>
      <c r="F112" s="206"/>
      <c r="G112" s="206"/>
      <c r="H112" s="206"/>
      <c r="I112" s="206"/>
      <c r="J112" s="206"/>
      <c r="K112" s="214"/>
      <c r="L112" s="214"/>
      <c r="M112" s="214"/>
      <c r="N112" s="214"/>
      <c r="O112" s="214"/>
      <c r="P112" s="206"/>
    </row>
    <row r="113" spans="1:16">
      <c r="A113" s="208"/>
      <c r="B113" s="209"/>
      <c r="C113" s="207"/>
      <c r="D113" s="207"/>
      <c r="E113" s="207"/>
      <c r="F113" s="207"/>
      <c r="G113" s="207"/>
      <c r="H113" s="207"/>
      <c r="I113" s="207"/>
      <c r="J113" s="207"/>
      <c r="K113" s="215"/>
      <c r="L113" s="215"/>
      <c r="M113" s="215"/>
      <c r="N113" s="215"/>
      <c r="O113" s="215"/>
      <c r="P113" s="207"/>
    </row>
    <row r="114" spans="1:16" ht="24">
      <c r="A114" s="42" t="s">
        <v>54</v>
      </c>
      <c r="B114" s="42">
        <v>5</v>
      </c>
      <c r="C114" s="42">
        <v>23</v>
      </c>
      <c r="D114" s="42">
        <v>0</v>
      </c>
      <c r="E114" s="42">
        <v>0</v>
      </c>
      <c r="F114" s="42">
        <f>C114+D114+E114</f>
        <v>23</v>
      </c>
      <c r="G114" s="42">
        <v>0</v>
      </c>
      <c r="H114" s="42">
        <v>0</v>
      </c>
      <c r="I114" s="42">
        <v>0</v>
      </c>
      <c r="J114" s="42">
        <f>G114-H114-I114</f>
        <v>0</v>
      </c>
      <c r="K114" s="42">
        <f>F114+J114</f>
        <v>23</v>
      </c>
      <c r="L114" s="81">
        <v>0</v>
      </c>
      <c r="M114" s="81"/>
      <c r="N114" s="81">
        <v>0</v>
      </c>
      <c r="O114" s="81" t="e">
        <f>N114/L114</f>
        <v>#DIV/0!</v>
      </c>
      <c r="P114" s="81">
        <v>0</v>
      </c>
    </row>
    <row r="115" spans="1:16" ht="24">
      <c r="A115" s="42" t="s">
        <v>55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1"/>
      <c r="M115" s="81"/>
      <c r="N115" s="81"/>
      <c r="O115" s="81"/>
      <c r="P115" s="81"/>
    </row>
    <row r="116" spans="1:16" ht="24">
      <c r="A116" s="42" t="s">
        <v>56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1"/>
      <c r="M116" s="81"/>
      <c r="N116" s="81"/>
      <c r="O116" s="81"/>
      <c r="P116" s="81"/>
    </row>
    <row r="117" spans="1:16" ht="24">
      <c r="A117" s="42" t="s">
        <v>57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1"/>
      <c r="M117" s="81"/>
      <c r="N117" s="81"/>
      <c r="O117" s="81"/>
      <c r="P117" s="81"/>
    </row>
    <row r="118" spans="1:16" ht="24">
      <c r="A118" s="42" t="s">
        <v>58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1"/>
      <c r="M118" s="81"/>
      <c r="N118" s="81"/>
      <c r="O118" s="81"/>
      <c r="P118" s="81"/>
    </row>
    <row r="119" spans="1:16" ht="24">
      <c r="A119" s="42" t="s">
        <v>59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1"/>
      <c r="M119" s="81"/>
      <c r="N119" s="81"/>
      <c r="O119" s="81"/>
      <c r="P119" s="81"/>
    </row>
    <row r="120" spans="1:16" ht="24">
      <c r="A120" s="42" t="s">
        <v>60</v>
      </c>
      <c r="B120" s="42">
        <v>1</v>
      </c>
      <c r="C120" s="42">
        <v>8</v>
      </c>
      <c r="D120" s="42">
        <v>0</v>
      </c>
      <c r="E120" s="42">
        <v>0</v>
      </c>
      <c r="F120" s="42">
        <f>C120+D120+E120</f>
        <v>8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8</v>
      </c>
      <c r="L120" s="81">
        <v>0</v>
      </c>
      <c r="M120" s="81"/>
      <c r="N120" s="81">
        <v>0</v>
      </c>
      <c r="O120" s="81" t="e">
        <f>N120/L120</f>
        <v>#DIV/0!</v>
      </c>
      <c r="P120" s="81">
        <v>0</v>
      </c>
    </row>
    <row r="121" spans="1:16" ht="24">
      <c r="A121" s="42" t="s">
        <v>61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1"/>
      <c r="M121" s="81"/>
      <c r="N121" s="81"/>
      <c r="O121" s="81"/>
      <c r="P121" s="81"/>
    </row>
    <row r="122" spans="1:16" ht="24">
      <c r="A122" s="42" t="s">
        <v>62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1"/>
      <c r="M122" s="81"/>
      <c r="N122" s="81"/>
      <c r="O122" s="81"/>
      <c r="P122" s="81"/>
    </row>
    <row r="123" spans="1:16" ht="24">
      <c r="A123" s="84" t="s">
        <v>23</v>
      </c>
      <c r="B123" s="85">
        <f>SUM(B114:B122)</f>
        <v>6</v>
      </c>
      <c r="C123" s="85">
        <f>SUM(C114:C122)</f>
        <v>31</v>
      </c>
      <c r="D123" s="85">
        <f>SUM(D114:D122)</f>
        <v>0</v>
      </c>
      <c r="E123" s="85">
        <f>SUM(E114:E122)</f>
        <v>0</v>
      </c>
      <c r="F123" s="86">
        <f>C123+D123+E123</f>
        <v>31</v>
      </c>
      <c r="G123" s="85">
        <f>SUM(G114:G122)</f>
        <v>0</v>
      </c>
      <c r="H123" s="85">
        <f>SUM(H114:H122)</f>
        <v>0</v>
      </c>
      <c r="I123" s="85">
        <f>SUM(I114:I122)</f>
        <v>0</v>
      </c>
      <c r="J123" s="86">
        <f>G123-H123-I123</f>
        <v>0</v>
      </c>
      <c r="K123" s="86">
        <f>F123+J123</f>
        <v>31</v>
      </c>
      <c r="L123" s="85">
        <f>SUM(L114:L122)</f>
        <v>0</v>
      </c>
      <c r="M123" s="85"/>
      <c r="N123" s="85">
        <f>SUM(N114:N122)</f>
        <v>0</v>
      </c>
      <c r="O123" s="89" t="e">
        <f>N123/L123</f>
        <v>#DIV/0!</v>
      </c>
      <c r="P123" s="85">
        <f>SUM(P114:P122)</f>
        <v>0</v>
      </c>
    </row>
    <row r="124" spans="1:16" ht="17.2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</row>
    <row r="125" spans="1:16" ht="24">
      <c r="A125" s="208" t="s">
        <v>29</v>
      </c>
      <c r="B125" s="209" t="s">
        <v>20</v>
      </c>
      <c r="C125" s="210" t="s">
        <v>40</v>
      </c>
      <c r="D125" s="211"/>
      <c r="E125" s="211"/>
      <c r="F125" s="212"/>
      <c r="G125" s="210" t="s">
        <v>41</v>
      </c>
      <c r="H125" s="211"/>
      <c r="I125" s="211"/>
      <c r="J125" s="212"/>
      <c r="K125" s="213" t="s">
        <v>42</v>
      </c>
      <c r="L125" s="213" t="s">
        <v>43</v>
      </c>
      <c r="M125" s="213" t="s">
        <v>44</v>
      </c>
      <c r="N125" s="213" t="s">
        <v>45</v>
      </c>
      <c r="O125" s="213" t="s">
        <v>46</v>
      </c>
      <c r="P125" s="205" t="s">
        <v>21</v>
      </c>
    </row>
    <row r="126" spans="1:16">
      <c r="A126" s="208"/>
      <c r="B126" s="209"/>
      <c r="C126" s="205" t="s">
        <v>47</v>
      </c>
      <c r="D126" s="205" t="s">
        <v>48</v>
      </c>
      <c r="E126" s="205" t="s">
        <v>49</v>
      </c>
      <c r="F126" s="205" t="s">
        <v>50</v>
      </c>
      <c r="G126" s="205" t="s">
        <v>51</v>
      </c>
      <c r="H126" s="205" t="s">
        <v>52</v>
      </c>
      <c r="I126" s="205" t="s">
        <v>49</v>
      </c>
      <c r="J126" s="205" t="s">
        <v>53</v>
      </c>
      <c r="K126" s="214"/>
      <c r="L126" s="214"/>
      <c r="M126" s="214"/>
      <c r="N126" s="214"/>
      <c r="O126" s="214"/>
      <c r="P126" s="206"/>
    </row>
    <row r="127" spans="1:16">
      <c r="A127" s="208"/>
      <c r="B127" s="209"/>
      <c r="C127" s="206"/>
      <c r="D127" s="206"/>
      <c r="E127" s="206"/>
      <c r="F127" s="206"/>
      <c r="G127" s="206"/>
      <c r="H127" s="206"/>
      <c r="I127" s="206"/>
      <c r="J127" s="206"/>
      <c r="K127" s="214"/>
      <c r="L127" s="214"/>
      <c r="M127" s="214"/>
      <c r="N127" s="214"/>
      <c r="O127" s="214"/>
      <c r="P127" s="206"/>
    </row>
    <row r="128" spans="1:16">
      <c r="A128" s="208"/>
      <c r="B128" s="209"/>
      <c r="C128" s="207"/>
      <c r="D128" s="207"/>
      <c r="E128" s="207"/>
      <c r="F128" s="207"/>
      <c r="G128" s="207"/>
      <c r="H128" s="207"/>
      <c r="I128" s="207"/>
      <c r="J128" s="207"/>
      <c r="K128" s="215"/>
      <c r="L128" s="215"/>
      <c r="M128" s="215"/>
      <c r="N128" s="215"/>
      <c r="O128" s="215"/>
      <c r="P128" s="207"/>
    </row>
    <row r="129" spans="1:16" ht="24">
      <c r="A129" s="42" t="s">
        <v>54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1"/>
      <c r="M129" s="81"/>
      <c r="N129" s="81"/>
      <c r="O129" s="81"/>
      <c r="P129" s="81"/>
    </row>
    <row r="130" spans="1:16" ht="24">
      <c r="A130" s="42" t="s">
        <v>55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81"/>
      <c r="M130" s="81"/>
      <c r="N130" s="81"/>
      <c r="O130" s="81"/>
      <c r="P130" s="81"/>
    </row>
    <row r="131" spans="1:16" ht="24">
      <c r="A131" s="42" t="s">
        <v>56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1"/>
      <c r="M131" s="81"/>
      <c r="N131" s="81"/>
      <c r="O131" s="81"/>
      <c r="P131" s="81"/>
    </row>
    <row r="132" spans="1:16" ht="24">
      <c r="A132" s="42" t="s">
        <v>57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1"/>
      <c r="M132" s="81"/>
      <c r="N132" s="81"/>
      <c r="O132" s="81"/>
      <c r="P132" s="81"/>
    </row>
    <row r="133" spans="1:16" ht="24">
      <c r="A133" s="42" t="s">
        <v>58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1"/>
      <c r="M133" s="81"/>
      <c r="N133" s="81"/>
      <c r="O133" s="81"/>
      <c r="P133" s="81"/>
    </row>
    <row r="134" spans="1:16" ht="24">
      <c r="A134" s="42" t="s">
        <v>59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1"/>
      <c r="M134" s="81"/>
      <c r="N134" s="81"/>
      <c r="O134" s="81"/>
      <c r="P134" s="81"/>
    </row>
    <row r="135" spans="1:16" ht="24">
      <c r="A135" s="42" t="s">
        <v>60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1"/>
      <c r="M135" s="81"/>
      <c r="N135" s="81"/>
      <c r="O135" s="81"/>
      <c r="P135" s="81"/>
    </row>
    <row r="136" spans="1:16" ht="24">
      <c r="A136" s="42" t="s">
        <v>61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1"/>
      <c r="M136" s="81"/>
      <c r="N136" s="81"/>
      <c r="O136" s="81"/>
      <c r="P136" s="81"/>
    </row>
    <row r="137" spans="1:16" ht="24">
      <c r="A137" s="42" t="s">
        <v>62</v>
      </c>
      <c r="B137" s="42">
        <v>0</v>
      </c>
      <c r="C137" s="42">
        <v>0</v>
      </c>
      <c r="D137" s="42">
        <f>SUM(D134)</f>
        <v>0</v>
      </c>
      <c r="E137" s="42">
        <v>0</v>
      </c>
      <c r="F137" s="42">
        <f>C137+D137+E137</f>
        <v>0</v>
      </c>
      <c r="G137" s="42">
        <v>0</v>
      </c>
      <c r="H137" s="42">
        <v>0</v>
      </c>
      <c r="I137" s="42">
        <v>0</v>
      </c>
      <c r="J137" s="42">
        <f>G137-H137-I137</f>
        <v>0</v>
      </c>
      <c r="K137" s="42">
        <f>F137+J137</f>
        <v>0</v>
      </c>
      <c r="L137" s="81">
        <v>0</v>
      </c>
      <c r="M137" s="81"/>
      <c r="N137" s="81">
        <v>0</v>
      </c>
      <c r="O137" s="81" t="e">
        <f>N137/L137</f>
        <v>#DIV/0!</v>
      </c>
      <c r="P137" s="81">
        <v>0</v>
      </c>
    </row>
    <row r="138" spans="1:16" ht="24">
      <c r="A138" s="84" t="s">
        <v>23</v>
      </c>
      <c r="B138" s="85">
        <f>SUM(B137)</f>
        <v>0</v>
      </c>
      <c r="C138" s="85">
        <f>SUM(C137)</f>
        <v>0</v>
      </c>
      <c r="D138" s="85">
        <f>SUM(D137)</f>
        <v>0</v>
      </c>
      <c r="E138" s="85">
        <f>SUM(E137)</f>
        <v>0</v>
      </c>
      <c r="F138" s="42">
        <f>C138+D138+E138</f>
        <v>0</v>
      </c>
      <c r="G138" s="85">
        <f>SUM(G137)</f>
        <v>0</v>
      </c>
      <c r="H138" s="85">
        <f>SUM(H137)</f>
        <v>0</v>
      </c>
      <c r="I138" s="85">
        <f>SUM(I137)</f>
        <v>0</v>
      </c>
      <c r="J138" s="86">
        <f>G138-H138-I138</f>
        <v>0</v>
      </c>
      <c r="K138" s="86">
        <f>F138+J138</f>
        <v>0</v>
      </c>
      <c r="L138" s="85">
        <f>SUM(L137)</f>
        <v>0</v>
      </c>
      <c r="M138" s="85"/>
      <c r="N138" s="85">
        <f>SUM(N137)</f>
        <v>0</v>
      </c>
      <c r="O138" s="89" t="e">
        <f>N138/L138</f>
        <v>#DIV/0!</v>
      </c>
      <c r="P138" s="89">
        <v>0</v>
      </c>
    </row>
    <row r="139" spans="1:16" ht="17.2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</row>
    <row r="140" spans="1:16" ht="24">
      <c r="A140" s="208" t="s">
        <v>30</v>
      </c>
      <c r="B140" s="209" t="s">
        <v>20</v>
      </c>
      <c r="C140" s="210" t="s">
        <v>40</v>
      </c>
      <c r="D140" s="211"/>
      <c r="E140" s="211"/>
      <c r="F140" s="212"/>
      <c r="G140" s="210" t="s">
        <v>41</v>
      </c>
      <c r="H140" s="211"/>
      <c r="I140" s="211"/>
      <c r="J140" s="212"/>
      <c r="K140" s="213" t="s">
        <v>42</v>
      </c>
      <c r="L140" s="213" t="s">
        <v>43</v>
      </c>
      <c r="M140" s="213" t="s">
        <v>44</v>
      </c>
      <c r="N140" s="213" t="s">
        <v>45</v>
      </c>
      <c r="O140" s="213" t="s">
        <v>46</v>
      </c>
      <c r="P140" s="205" t="s">
        <v>21</v>
      </c>
    </row>
    <row r="141" spans="1:16">
      <c r="A141" s="208"/>
      <c r="B141" s="209"/>
      <c r="C141" s="205" t="s">
        <v>47</v>
      </c>
      <c r="D141" s="205" t="s">
        <v>48</v>
      </c>
      <c r="E141" s="205" t="s">
        <v>49</v>
      </c>
      <c r="F141" s="205" t="s">
        <v>50</v>
      </c>
      <c r="G141" s="205" t="s">
        <v>51</v>
      </c>
      <c r="H141" s="205" t="s">
        <v>52</v>
      </c>
      <c r="I141" s="205" t="s">
        <v>49</v>
      </c>
      <c r="J141" s="205" t="s">
        <v>53</v>
      </c>
      <c r="K141" s="214"/>
      <c r="L141" s="214"/>
      <c r="M141" s="214"/>
      <c r="N141" s="214"/>
      <c r="O141" s="214"/>
      <c r="P141" s="206"/>
    </row>
    <row r="142" spans="1:16">
      <c r="A142" s="208"/>
      <c r="B142" s="209"/>
      <c r="C142" s="206"/>
      <c r="D142" s="206"/>
      <c r="E142" s="206"/>
      <c r="F142" s="206"/>
      <c r="G142" s="206"/>
      <c r="H142" s="206"/>
      <c r="I142" s="206"/>
      <c r="J142" s="206"/>
      <c r="K142" s="214"/>
      <c r="L142" s="214"/>
      <c r="M142" s="214"/>
      <c r="N142" s="214"/>
      <c r="O142" s="214"/>
      <c r="P142" s="206"/>
    </row>
    <row r="143" spans="1:16">
      <c r="A143" s="208"/>
      <c r="B143" s="209"/>
      <c r="C143" s="207"/>
      <c r="D143" s="207"/>
      <c r="E143" s="207"/>
      <c r="F143" s="207"/>
      <c r="G143" s="207"/>
      <c r="H143" s="207"/>
      <c r="I143" s="207"/>
      <c r="J143" s="207"/>
      <c r="K143" s="215"/>
      <c r="L143" s="215"/>
      <c r="M143" s="215"/>
      <c r="N143" s="215"/>
      <c r="O143" s="215"/>
      <c r="P143" s="207"/>
    </row>
    <row r="144" spans="1:16" ht="24">
      <c r="A144" s="42" t="s">
        <v>54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1"/>
      <c r="M144" s="81"/>
      <c r="N144" s="82"/>
      <c r="O144" s="82"/>
      <c r="P144" s="82"/>
    </row>
    <row r="145" spans="1:16" ht="24">
      <c r="A145" s="42" t="s">
        <v>55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1"/>
      <c r="M145" s="81"/>
      <c r="N145" s="82"/>
      <c r="O145" s="82"/>
      <c r="P145" s="82"/>
    </row>
    <row r="146" spans="1:16" ht="24">
      <c r="A146" s="42" t="s">
        <v>56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1"/>
      <c r="M146" s="81"/>
      <c r="N146" s="82"/>
      <c r="O146" s="82"/>
      <c r="P146" s="82"/>
    </row>
    <row r="147" spans="1:16" ht="24">
      <c r="A147" s="42" t="s">
        <v>57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1"/>
      <c r="M147" s="81"/>
      <c r="N147" s="82"/>
      <c r="O147" s="82"/>
      <c r="P147" s="82"/>
    </row>
    <row r="148" spans="1:16" ht="24">
      <c r="A148" s="42" t="s">
        <v>58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1"/>
      <c r="M148" s="81"/>
      <c r="N148" s="82"/>
      <c r="O148" s="82"/>
      <c r="P148" s="82"/>
    </row>
    <row r="149" spans="1:16" ht="24">
      <c r="A149" s="42" t="s">
        <v>59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81"/>
      <c r="M149" s="81"/>
      <c r="N149" s="82"/>
      <c r="O149" s="82"/>
      <c r="P149" s="82"/>
    </row>
    <row r="150" spans="1:16" ht="24">
      <c r="A150" s="42" t="s">
        <v>60</v>
      </c>
      <c r="B150" s="42">
        <v>3</v>
      </c>
      <c r="C150" s="42">
        <v>23</v>
      </c>
      <c r="D150" s="42">
        <v>0</v>
      </c>
      <c r="E150" s="42">
        <v>0</v>
      </c>
      <c r="F150" s="42">
        <f>C150+D150+E150</f>
        <v>23</v>
      </c>
      <c r="G150" s="42">
        <v>10</v>
      </c>
      <c r="H150" s="42">
        <v>0</v>
      </c>
      <c r="I150" s="42">
        <v>0</v>
      </c>
      <c r="J150" s="42">
        <f>G150-H150-I150</f>
        <v>10</v>
      </c>
      <c r="K150" s="42">
        <f>F150+J150</f>
        <v>33</v>
      </c>
      <c r="L150" s="42">
        <v>0</v>
      </c>
      <c r="M150" s="42">
        <v>0</v>
      </c>
      <c r="N150" s="44">
        <f>L150*O150</f>
        <v>0</v>
      </c>
      <c r="O150" s="44">
        <v>0</v>
      </c>
      <c r="P150" s="44">
        <v>0</v>
      </c>
    </row>
    <row r="151" spans="1:16" ht="24">
      <c r="A151" s="42" t="s">
        <v>61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4"/>
      <c r="O151" s="44"/>
      <c r="P151" s="44"/>
    </row>
    <row r="152" spans="1:16" ht="24">
      <c r="A152" s="42" t="s">
        <v>62</v>
      </c>
      <c r="B152" s="42">
        <v>2</v>
      </c>
      <c r="C152" s="42">
        <v>30</v>
      </c>
      <c r="D152" s="42">
        <v>0</v>
      </c>
      <c r="E152" s="42">
        <v>0</v>
      </c>
      <c r="F152" s="42">
        <f>C152+D152+E152</f>
        <v>30</v>
      </c>
      <c r="G152" s="42">
        <v>25</v>
      </c>
      <c r="H152" s="42">
        <v>0</v>
      </c>
      <c r="I152" s="42">
        <v>0</v>
      </c>
      <c r="J152" s="42">
        <f>G152-H152-I152</f>
        <v>25</v>
      </c>
      <c r="K152" s="42">
        <f>F152+J152</f>
        <v>55</v>
      </c>
      <c r="L152" s="42">
        <v>0</v>
      </c>
      <c r="M152" s="42" t="s">
        <v>81</v>
      </c>
      <c r="N152" s="44">
        <f>L152*O152</f>
        <v>0</v>
      </c>
      <c r="O152" s="44">
        <v>0</v>
      </c>
      <c r="P152" s="44">
        <v>0</v>
      </c>
    </row>
    <row r="153" spans="1:16" ht="24">
      <c r="A153" s="84" t="s">
        <v>23</v>
      </c>
      <c r="B153" s="85">
        <f>SUM(B150:B152)</f>
        <v>5</v>
      </c>
      <c r="C153" s="85">
        <f>SUM(C150:C152)</f>
        <v>53</v>
      </c>
      <c r="D153" s="85">
        <f>SUM(D150:D152)</f>
        <v>0</v>
      </c>
      <c r="E153" s="85">
        <f>SUM(E150:E152)</f>
        <v>0</v>
      </c>
      <c r="F153" s="86">
        <f>C153+D153+E153</f>
        <v>53</v>
      </c>
      <c r="G153" s="85">
        <f>SUM(G150:G152)</f>
        <v>35</v>
      </c>
      <c r="H153" s="85">
        <f>SUM(H150:H152)</f>
        <v>0</v>
      </c>
      <c r="I153" s="85">
        <f>SUM(I150:I152)</f>
        <v>0</v>
      </c>
      <c r="J153" s="86">
        <f>G153-H153-I153</f>
        <v>35</v>
      </c>
      <c r="K153" s="86">
        <f>F153+J153</f>
        <v>88</v>
      </c>
      <c r="L153" s="85">
        <f>SUM(L150:L152)</f>
        <v>0</v>
      </c>
      <c r="M153" s="42" t="s">
        <v>81</v>
      </c>
      <c r="N153" s="87">
        <f>SUM(N144:N152)</f>
        <v>0</v>
      </c>
      <c r="O153" s="87" t="e">
        <f>N153/L153</f>
        <v>#DIV/0!</v>
      </c>
      <c r="P153" s="87">
        <f>SUM(P150:P152)</f>
        <v>0</v>
      </c>
    </row>
    <row r="154" spans="1:16" ht="17.2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</row>
    <row r="155" spans="1:16" ht="24">
      <c r="A155" s="208" t="s">
        <v>32</v>
      </c>
      <c r="B155" s="209" t="s">
        <v>20</v>
      </c>
      <c r="C155" s="210" t="s">
        <v>40</v>
      </c>
      <c r="D155" s="211"/>
      <c r="E155" s="211"/>
      <c r="F155" s="212"/>
      <c r="G155" s="210" t="s">
        <v>41</v>
      </c>
      <c r="H155" s="211"/>
      <c r="I155" s="211"/>
      <c r="J155" s="212"/>
      <c r="K155" s="213" t="s">
        <v>42</v>
      </c>
      <c r="L155" s="213" t="s">
        <v>43</v>
      </c>
      <c r="M155" s="213" t="s">
        <v>44</v>
      </c>
      <c r="N155" s="213" t="s">
        <v>45</v>
      </c>
      <c r="O155" s="213" t="s">
        <v>46</v>
      </c>
      <c r="P155" s="205" t="s">
        <v>21</v>
      </c>
    </row>
    <row r="156" spans="1:16">
      <c r="A156" s="208"/>
      <c r="B156" s="209"/>
      <c r="C156" s="205" t="s">
        <v>47</v>
      </c>
      <c r="D156" s="205" t="s">
        <v>48</v>
      </c>
      <c r="E156" s="205" t="s">
        <v>49</v>
      </c>
      <c r="F156" s="205" t="s">
        <v>50</v>
      </c>
      <c r="G156" s="205" t="s">
        <v>51</v>
      </c>
      <c r="H156" s="205" t="s">
        <v>52</v>
      </c>
      <c r="I156" s="205" t="s">
        <v>49</v>
      </c>
      <c r="J156" s="205" t="s">
        <v>53</v>
      </c>
      <c r="K156" s="214"/>
      <c r="L156" s="214"/>
      <c r="M156" s="214"/>
      <c r="N156" s="214"/>
      <c r="O156" s="214"/>
      <c r="P156" s="206"/>
    </row>
    <row r="157" spans="1:16">
      <c r="A157" s="208"/>
      <c r="B157" s="209"/>
      <c r="C157" s="206"/>
      <c r="D157" s="206"/>
      <c r="E157" s="206"/>
      <c r="F157" s="206"/>
      <c r="G157" s="206"/>
      <c r="H157" s="206"/>
      <c r="I157" s="206"/>
      <c r="J157" s="206"/>
      <c r="K157" s="214"/>
      <c r="L157" s="214"/>
      <c r="M157" s="214"/>
      <c r="N157" s="214"/>
      <c r="O157" s="214"/>
      <c r="P157" s="206"/>
    </row>
    <row r="158" spans="1:16">
      <c r="A158" s="208"/>
      <c r="B158" s="209"/>
      <c r="C158" s="207"/>
      <c r="D158" s="207"/>
      <c r="E158" s="207"/>
      <c r="F158" s="207"/>
      <c r="G158" s="207"/>
      <c r="H158" s="207"/>
      <c r="I158" s="207"/>
      <c r="J158" s="207"/>
      <c r="K158" s="215"/>
      <c r="L158" s="215"/>
      <c r="M158" s="215"/>
      <c r="N158" s="215"/>
      <c r="O158" s="215"/>
      <c r="P158" s="207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1"/>
      <c r="M159" s="81"/>
      <c r="N159" s="81"/>
      <c r="O159" s="81"/>
      <c r="P159" s="81"/>
    </row>
    <row r="160" spans="1:16" ht="24">
      <c r="A160" s="42" t="s">
        <v>55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1"/>
      <c r="M160" s="81"/>
      <c r="N160" s="81"/>
      <c r="O160" s="81"/>
      <c r="P160" s="81"/>
    </row>
    <row r="161" spans="1:16" ht="24">
      <c r="A161" s="42" t="s">
        <v>56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1"/>
      <c r="M161" s="81"/>
      <c r="N161" s="81"/>
      <c r="O161" s="81"/>
      <c r="P161" s="81"/>
    </row>
    <row r="162" spans="1:16" ht="24">
      <c r="A162" s="42" t="s">
        <v>57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1"/>
      <c r="M162" s="81"/>
      <c r="N162" s="81"/>
      <c r="O162" s="81"/>
      <c r="P162" s="81"/>
    </row>
    <row r="163" spans="1:16" ht="24">
      <c r="A163" s="42" t="s">
        <v>58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1"/>
      <c r="M163" s="81"/>
      <c r="N163" s="81"/>
      <c r="O163" s="81"/>
      <c r="P163" s="81"/>
    </row>
    <row r="164" spans="1:16" ht="24">
      <c r="A164" s="42" t="s">
        <v>59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81"/>
      <c r="M164" s="81"/>
      <c r="N164" s="81"/>
      <c r="O164" s="81"/>
      <c r="P164" s="81"/>
    </row>
    <row r="165" spans="1:16" ht="24">
      <c r="A165" s="42" t="s">
        <v>60</v>
      </c>
      <c r="B165" s="42">
        <v>9</v>
      </c>
      <c r="C165" s="42">
        <v>75</v>
      </c>
      <c r="D165" s="42">
        <v>0</v>
      </c>
      <c r="E165" s="42">
        <v>0</v>
      </c>
      <c r="F165" s="42">
        <f>C165+D165+E165</f>
        <v>75</v>
      </c>
      <c r="G165" s="42">
        <v>0</v>
      </c>
      <c r="H165" s="42">
        <v>0</v>
      </c>
      <c r="I165" s="42">
        <v>0</v>
      </c>
      <c r="J165" s="42">
        <f>G165-H1665-L165</f>
        <v>0</v>
      </c>
      <c r="K165" s="42">
        <f>F165+J165</f>
        <v>75</v>
      </c>
      <c r="L165" s="81">
        <v>0</v>
      </c>
      <c r="M165" s="81">
        <v>0</v>
      </c>
      <c r="N165" s="81">
        <v>0</v>
      </c>
      <c r="O165" s="81" t="e">
        <f>N165/L165</f>
        <v>#DIV/0!</v>
      </c>
      <c r="P165" s="81">
        <v>0</v>
      </c>
    </row>
    <row r="166" spans="1:16" ht="24">
      <c r="A166" s="42" t="s">
        <v>61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81"/>
      <c r="M166" s="81"/>
      <c r="N166" s="81"/>
      <c r="O166" s="81"/>
      <c r="P166" s="81"/>
    </row>
    <row r="167" spans="1:16" ht="24">
      <c r="A167" s="42" t="s">
        <v>62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81"/>
      <c r="M167" s="81"/>
      <c r="N167" s="81"/>
      <c r="O167" s="81"/>
      <c r="P167" s="81"/>
    </row>
    <row r="168" spans="1:16" ht="24">
      <c r="A168" s="84" t="s">
        <v>23</v>
      </c>
      <c r="B168" s="85">
        <f>SUM(B165:B167)</f>
        <v>9</v>
      </c>
      <c r="C168" s="85">
        <f>SUM(C165:C167)</f>
        <v>75</v>
      </c>
      <c r="D168" s="86">
        <f>SUM(D165:D167)</f>
        <v>0</v>
      </c>
      <c r="E168" s="85">
        <f>SUM(E165:E167)</f>
        <v>0</v>
      </c>
      <c r="F168" s="86">
        <f>C168+D168+E168</f>
        <v>75</v>
      </c>
      <c r="G168" s="85">
        <f>SUM(G165:G167)</f>
        <v>0</v>
      </c>
      <c r="H168" s="85">
        <f>SUM(H165:H167)</f>
        <v>0</v>
      </c>
      <c r="I168" s="85">
        <f>SUM(I165:I167)</f>
        <v>0</v>
      </c>
      <c r="J168" s="86">
        <f>G168-H1668-L168</f>
        <v>0</v>
      </c>
      <c r="K168" s="86">
        <f>F168+J168</f>
        <v>75</v>
      </c>
      <c r="L168" s="85">
        <f>SUM(L165:L167)</f>
        <v>0</v>
      </c>
      <c r="M168" s="85">
        <f>SUM(M165:M167)</f>
        <v>0</v>
      </c>
      <c r="N168" s="85">
        <f>SUM(N165:N167)</f>
        <v>0</v>
      </c>
      <c r="O168" s="89" t="e">
        <f>N168/L168</f>
        <v>#DIV/0!</v>
      </c>
      <c r="P168" s="85">
        <f>SUM(P165:P167)</f>
        <v>0</v>
      </c>
    </row>
    <row r="169" spans="1:16" ht="17.2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</row>
    <row r="170" spans="1:16" ht="24">
      <c r="A170" s="208" t="s">
        <v>33</v>
      </c>
      <c r="B170" s="209" t="s">
        <v>20</v>
      </c>
      <c r="C170" s="210" t="s">
        <v>40</v>
      </c>
      <c r="D170" s="211"/>
      <c r="E170" s="211"/>
      <c r="F170" s="212"/>
      <c r="G170" s="210" t="s">
        <v>41</v>
      </c>
      <c r="H170" s="211"/>
      <c r="I170" s="211"/>
      <c r="J170" s="212"/>
      <c r="K170" s="213" t="s">
        <v>42</v>
      </c>
      <c r="L170" s="213" t="s">
        <v>43</v>
      </c>
      <c r="M170" s="213" t="s">
        <v>44</v>
      </c>
      <c r="N170" s="213" t="s">
        <v>45</v>
      </c>
      <c r="O170" s="213" t="s">
        <v>46</v>
      </c>
      <c r="P170" s="205" t="s">
        <v>21</v>
      </c>
    </row>
    <row r="171" spans="1:16">
      <c r="A171" s="208"/>
      <c r="B171" s="209"/>
      <c r="C171" s="205" t="s">
        <v>47</v>
      </c>
      <c r="D171" s="205" t="s">
        <v>48</v>
      </c>
      <c r="E171" s="205" t="s">
        <v>49</v>
      </c>
      <c r="F171" s="205" t="s">
        <v>50</v>
      </c>
      <c r="G171" s="205" t="s">
        <v>51</v>
      </c>
      <c r="H171" s="205" t="s">
        <v>52</v>
      </c>
      <c r="I171" s="205" t="s">
        <v>49</v>
      </c>
      <c r="J171" s="205" t="s">
        <v>53</v>
      </c>
      <c r="K171" s="214"/>
      <c r="L171" s="214"/>
      <c r="M171" s="214"/>
      <c r="N171" s="214"/>
      <c r="O171" s="214"/>
      <c r="P171" s="206"/>
    </row>
    <row r="172" spans="1:16">
      <c r="A172" s="208"/>
      <c r="B172" s="209"/>
      <c r="C172" s="206"/>
      <c r="D172" s="206"/>
      <c r="E172" s="206"/>
      <c r="F172" s="206"/>
      <c r="G172" s="206"/>
      <c r="H172" s="206"/>
      <c r="I172" s="206"/>
      <c r="J172" s="206"/>
      <c r="K172" s="214"/>
      <c r="L172" s="214"/>
      <c r="M172" s="214"/>
      <c r="N172" s="214"/>
      <c r="O172" s="214"/>
      <c r="P172" s="206"/>
    </row>
    <row r="173" spans="1:16">
      <c r="A173" s="208"/>
      <c r="B173" s="209"/>
      <c r="C173" s="207"/>
      <c r="D173" s="207"/>
      <c r="E173" s="207"/>
      <c r="F173" s="207"/>
      <c r="G173" s="207"/>
      <c r="H173" s="207"/>
      <c r="I173" s="207"/>
      <c r="J173" s="207"/>
      <c r="K173" s="215"/>
      <c r="L173" s="215"/>
      <c r="M173" s="215"/>
      <c r="N173" s="215"/>
      <c r="O173" s="215"/>
      <c r="P173" s="207"/>
    </row>
    <row r="174" spans="1:16" ht="24">
      <c r="A174" s="42" t="s">
        <v>54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1"/>
      <c r="M174" s="81"/>
      <c r="N174" s="81"/>
      <c r="O174" s="81"/>
      <c r="P174" s="81"/>
    </row>
    <row r="175" spans="1:16" ht="24">
      <c r="A175" s="42" t="s">
        <v>55</v>
      </c>
      <c r="B175" s="42">
        <v>1</v>
      </c>
      <c r="C175" s="42">
        <v>3</v>
      </c>
      <c r="D175" s="42">
        <v>0</v>
      </c>
      <c r="E175" s="42"/>
      <c r="F175" s="42">
        <f>C175+D175+E175</f>
        <v>3</v>
      </c>
      <c r="G175" s="42"/>
      <c r="H175" s="42"/>
      <c r="I175" s="42"/>
      <c r="J175" s="42">
        <f>G175-H175-I175</f>
        <v>0</v>
      </c>
      <c r="K175" s="42">
        <f>F175+J175</f>
        <v>3</v>
      </c>
      <c r="L175" s="81"/>
      <c r="M175" s="81"/>
      <c r="N175" s="81"/>
      <c r="O175" s="81"/>
      <c r="P175" s="81"/>
    </row>
    <row r="176" spans="1:16" ht="24">
      <c r="A176" s="42" t="s">
        <v>56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81"/>
      <c r="M176" s="81"/>
      <c r="N176" s="81"/>
      <c r="O176" s="81"/>
      <c r="P176" s="81"/>
    </row>
    <row r="177" spans="1:16" ht="24">
      <c r="A177" s="42" t="s">
        <v>57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1"/>
      <c r="M177" s="81"/>
      <c r="N177" s="81"/>
      <c r="O177" s="81"/>
      <c r="P177" s="81"/>
    </row>
    <row r="178" spans="1:16" ht="24">
      <c r="A178" s="42" t="s">
        <v>58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1"/>
      <c r="M178" s="81"/>
      <c r="N178" s="81"/>
      <c r="O178" s="81"/>
      <c r="P178" s="81"/>
    </row>
    <row r="179" spans="1:16" ht="24">
      <c r="A179" s="42" t="s">
        <v>59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1"/>
      <c r="M179" s="81"/>
      <c r="N179" s="81"/>
      <c r="O179" s="81"/>
      <c r="P179" s="81"/>
    </row>
    <row r="180" spans="1:16" ht="24">
      <c r="A180" s="42" t="s">
        <v>60</v>
      </c>
      <c r="B180" s="42">
        <v>6</v>
      </c>
      <c r="C180" s="42">
        <v>31</v>
      </c>
      <c r="D180" s="42">
        <v>0</v>
      </c>
      <c r="E180" s="42">
        <v>0</v>
      </c>
      <c r="F180" s="42">
        <f>C180+D180+E180</f>
        <v>31</v>
      </c>
      <c r="G180" s="42">
        <v>0</v>
      </c>
      <c r="H180" s="42">
        <v>0</v>
      </c>
      <c r="I180" s="42">
        <v>0</v>
      </c>
      <c r="J180" s="42">
        <f>G180-H180-I180</f>
        <v>0</v>
      </c>
      <c r="K180" s="42">
        <f>F180+J180</f>
        <v>31</v>
      </c>
      <c r="L180" s="81">
        <v>0</v>
      </c>
      <c r="M180" s="81">
        <v>0</v>
      </c>
      <c r="N180" s="82">
        <v>0</v>
      </c>
      <c r="O180" s="82" t="e">
        <f>N180/L180</f>
        <v>#DIV/0!</v>
      </c>
      <c r="P180" s="82">
        <v>0</v>
      </c>
    </row>
    <row r="181" spans="1:16" ht="24">
      <c r="A181" s="42" t="s">
        <v>61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1"/>
      <c r="M181" s="81"/>
      <c r="N181" s="82"/>
      <c r="O181" s="82"/>
      <c r="P181" s="82"/>
    </row>
    <row r="182" spans="1:16" ht="24">
      <c r="A182" s="42" t="s">
        <v>62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1"/>
      <c r="M182" s="81"/>
      <c r="N182" s="82"/>
      <c r="O182" s="82"/>
      <c r="P182" s="82"/>
    </row>
    <row r="183" spans="1:16" ht="24">
      <c r="A183" s="84" t="s">
        <v>23</v>
      </c>
      <c r="B183" s="85">
        <f>SUM(B174:B182)</f>
        <v>7</v>
      </c>
      <c r="C183" s="85">
        <f>SUM(C174:C182)</f>
        <v>34</v>
      </c>
      <c r="D183" s="85">
        <f t="shared" ref="D183:F183" si="9">SUM(D174:D182)</f>
        <v>0</v>
      </c>
      <c r="E183" s="85">
        <f t="shared" si="9"/>
        <v>0</v>
      </c>
      <c r="F183" s="85">
        <f t="shared" si="9"/>
        <v>34</v>
      </c>
      <c r="G183" s="85">
        <f>SUM(G174:G182)</f>
        <v>0</v>
      </c>
      <c r="H183" s="85">
        <f t="shared" ref="H183:J183" si="10">SUM(H174:H182)</f>
        <v>0</v>
      </c>
      <c r="I183" s="85">
        <f t="shared" si="10"/>
        <v>0</v>
      </c>
      <c r="J183" s="85">
        <f t="shared" si="10"/>
        <v>0</v>
      </c>
      <c r="K183" s="86">
        <f>F183+J183</f>
        <v>34</v>
      </c>
      <c r="L183" s="85">
        <f>SUM(L180:L182)</f>
        <v>0</v>
      </c>
      <c r="M183" s="85">
        <f>SUM(M180:M182)</f>
        <v>0</v>
      </c>
      <c r="N183" s="87">
        <f>SUM(N180:N182)</f>
        <v>0</v>
      </c>
      <c r="O183" s="88" t="e">
        <f>N183/L183</f>
        <v>#DIV/0!</v>
      </c>
      <c r="P183" s="87">
        <f>SUM(P180:P182)</f>
        <v>0</v>
      </c>
    </row>
    <row r="184" spans="1:16" ht="17.2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</row>
    <row r="185" spans="1:16" ht="24">
      <c r="A185" s="208" t="s">
        <v>35</v>
      </c>
      <c r="B185" s="209" t="s">
        <v>20</v>
      </c>
      <c r="C185" s="210" t="s">
        <v>40</v>
      </c>
      <c r="D185" s="211"/>
      <c r="E185" s="211"/>
      <c r="F185" s="212"/>
      <c r="G185" s="210" t="s">
        <v>41</v>
      </c>
      <c r="H185" s="211"/>
      <c r="I185" s="211"/>
      <c r="J185" s="212"/>
      <c r="K185" s="213" t="s">
        <v>42</v>
      </c>
      <c r="L185" s="213" t="s">
        <v>43</v>
      </c>
      <c r="M185" s="213" t="s">
        <v>44</v>
      </c>
      <c r="N185" s="213" t="s">
        <v>45</v>
      </c>
      <c r="O185" s="213" t="s">
        <v>46</v>
      </c>
      <c r="P185" s="205" t="s">
        <v>21</v>
      </c>
    </row>
    <row r="186" spans="1:16">
      <c r="A186" s="208"/>
      <c r="B186" s="209"/>
      <c r="C186" s="205" t="s">
        <v>47</v>
      </c>
      <c r="D186" s="205" t="s">
        <v>48</v>
      </c>
      <c r="E186" s="205" t="s">
        <v>49</v>
      </c>
      <c r="F186" s="205" t="s">
        <v>50</v>
      </c>
      <c r="G186" s="205" t="s">
        <v>51</v>
      </c>
      <c r="H186" s="205" t="s">
        <v>52</v>
      </c>
      <c r="I186" s="205" t="s">
        <v>49</v>
      </c>
      <c r="J186" s="205" t="s">
        <v>53</v>
      </c>
      <c r="K186" s="214"/>
      <c r="L186" s="214"/>
      <c r="M186" s="214"/>
      <c r="N186" s="214"/>
      <c r="O186" s="214"/>
      <c r="P186" s="206"/>
    </row>
    <row r="187" spans="1:16">
      <c r="A187" s="208"/>
      <c r="B187" s="209"/>
      <c r="C187" s="206"/>
      <c r="D187" s="206"/>
      <c r="E187" s="206"/>
      <c r="F187" s="206"/>
      <c r="G187" s="206"/>
      <c r="H187" s="206"/>
      <c r="I187" s="206"/>
      <c r="J187" s="206"/>
      <c r="K187" s="214"/>
      <c r="L187" s="214"/>
      <c r="M187" s="214"/>
      <c r="N187" s="214"/>
      <c r="O187" s="214"/>
      <c r="P187" s="206"/>
    </row>
    <row r="188" spans="1:16">
      <c r="A188" s="208"/>
      <c r="B188" s="209"/>
      <c r="C188" s="207"/>
      <c r="D188" s="207"/>
      <c r="E188" s="207"/>
      <c r="F188" s="207"/>
      <c r="G188" s="207"/>
      <c r="H188" s="207"/>
      <c r="I188" s="207"/>
      <c r="J188" s="207"/>
      <c r="K188" s="215"/>
      <c r="L188" s="215"/>
      <c r="M188" s="215"/>
      <c r="N188" s="215"/>
      <c r="O188" s="215"/>
      <c r="P188" s="207"/>
    </row>
    <row r="189" spans="1:16" ht="24">
      <c r="A189" s="42" t="s">
        <v>54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81"/>
      <c r="M189" s="81"/>
      <c r="N189" s="81"/>
      <c r="O189" s="81"/>
      <c r="P189" s="81"/>
    </row>
    <row r="190" spans="1:16" ht="24">
      <c r="A190" s="42" t="s">
        <v>55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1"/>
      <c r="M190" s="81"/>
      <c r="N190" s="81"/>
      <c r="O190" s="81"/>
      <c r="P190" s="81"/>
    </row>
    <row r="191" spans="1:16" ht="24">
      <c r="A191" s="42" t="s">
        <v>56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81"/>
      <c r="M191" s="81"/>
      <c r="N191" s="81"/>
      <c r="O191" s="81"/>
      <c r="P191" s="81"/>
    </row>
    <row r="192" spans="1:16" ht="24">
      <c r="A192" s="42" t="s">
        <v>57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1"/>
      <c r="M192" s="81"/>
      <c r="N192" s="81"/>
      <c r="O192" s="81"/>
      <c r="P192" s="81"/>
    </row>
    <row r="193" spans="1:16" ht="24">
      <c r="A193" s="42" t="s">
        <v>58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1"/>
      <c r="M193" s="81"/>
      <c r="N193" s="81"/>
      <c r="O193" s="81"/>
      <c r="P193" s="81"/>
    </row>
    <row r="194" spans="1:16" ht="24">
      <c r="A194" s="42" t="s">
        <v>59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1"/>
      <c r="M194" s="81"/>
      <c r="N194" s="81"/>
      <c r="O194" s="81"/>
      <c r="P194" s="81"/>
    </row>
    <row r="195" spans="1:16" ht="24">
      <c r="A195" s="42" t="s">
        <v>60</v>
      </c>
      <c r="B195" s="42">
        <v>1</v>
      </c>
      <c r="C195" s="42">
        <v>7</v>
      </c>
      <c r="D195" s="42">
        <v>0</v>
      </c>
      <c r="E195" s="42">
        <v>0</v>
      </c>
      <c r="F195" s="42">
        <f>C195+D195+E195</f>
        <v>7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7</v>
      </c>
      <c r="L195" s="81">
        <v>0</v>
      </c>
      <c r="M195" s="81"/>
      <c r="N195" s="82">
        <v>0</v>
      </c>
      <c r="O195" s="82" t="e">
        <f>N195/L195</f>
        <v>#DIV/0!</v>
      </c>
      <c r="P195" s="82">
        <v>0</v>
      </c>
    </row>
    <row r="196" spans="1:16" ht="24">
      <c r="A196" s="42" t="s">
        <v>61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81"/>
      <c r="M196" s="81"/>
      <c r="N196" s="82"/>
      <c r="O196" s="82"/>
      <c r="P196" s="82"/>
    </row>
    <row r="197" spans="1:16" ht="24">
      <c r="A197" s="42" t="s">
        <v>62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81"/>
      <c r="M197" s="81"/>
      <c r="N197" s="82"/>
      <c r="O197" s="82"/>
      <c r="P197" s="82"/>
    </row>
    <row r="198" spans="1:16" ht="24">
      <c r="A198" s="84" t="s">
        <v>23</v>
      </c>
      <c r="B198" s="85">
        <f>SUM(B195:B197)</f>
        <v>1</v>
      </c>
      <c r="C198" s="85">
        <f>SUM(C195:C197)</f>
        <v>7</v>
      </c>
      <c r="D198" s="85">
        <f>SUM(D195:D197)</f>
        <v>0</v>
      </c>
      <c r="E198" s="85">
        <f>SUM(E195:E197)</f>
        <v>0</v>
      </c>
      <c r="F198" s="86">
        <f>C198+D198+E198</f>
        <v>7</v>
      </c>
      <c r="G198" s="85">
        <f>SUM(G195:G197)</f>
        <v>0</v>
      </c>
      <c r="H198" s="85">
        <f>SUM(H195:H197)</f>
        <v>0</v>
      </c>
      <c r="I198" s="85">
        <f>SUM(I195:I197)</f>
        <v>0</v>
      </c>
      <c r="J198" s="86">
        <f>G198-H198-I198</f>
        <v>0</v>
      </c>
      <c r="K198" s="86">
        <f>F198+J198</f>
        <v>7</v>
      </c>
      <c r="L198" s="85">
        <f>SUM(L195:L197)</f>
        <v>0</v>
      </c>
      <c r="M198" s="85"/>
      <c r="N198" s="87">
        <f>SUM(N195:N197)</f>
        <v>0</v>
      </c>
      <c r="O198" s="88" t="e">
        <f>N198/L198</f>
        <v>#DIV/0!</v>
      </c>
      <c r="P198" s="87">
        <f>SUM(P195:P197)</f>
        <v>0</v>
      </c>
    </row>
    <row r="199" spans="1:16" ht="17.2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</row>
    <row r="200" spans="1:16" ht="24">
      <c r="A200" s="208" t="s">
        <v>115</v>
      </c>
      <c r="B200" s="209" t="s">
        <v>20</v>
      </c>
      <c r="C200" s="210" t="s">
        <v>40</v>
      </c>
      <c r="D200" s="211"/>
      <c r="E200" s="211"/>
      <c r="F200" s="212"/>
      <c r="G200" s="210" t="s">
        <v>41</v>
      </c>
      <c r="H200" s="211"/>
      <c r="I200" s="211"/>
      <c r="J200" s="212"/>
      <c r="K200" s="213" t="s">
        <v>42</v>
      </c>
      <c r="L200" s="213" t="s">
        <v>43</v>
      </c>
      <c r="M200" s="213" t="s">
        <v>44</v>
      </c>
      <c r="N200" s="213" t="s">
        <v>45</v>
      </c>
      <c r="O200" s="213" t="s">
        <v>46</v>
      </c>
      <c r="P200" s="205" t="s">
        <v>21</v>
      </c>
    </row>
    <row r="201" spans="1:16">
      <c r="A201" s="208"/>
      <c r="B201" s="209"/>
      <c r="C201" s="205" t="s">
        <v>47</v>
      </c>
      <c r="D201" s="205" t="s">
        <v>48</v>
      </c>
      <c r="E201" s="205" t="s">
        <v>49</v>
      </c>
      <c r="F201" s="205" t="s">
        <v>50</v>
      </c>
      <c r="G201" s="205" t="s">
        <v>51</v>
      </c>
      <c r="H201" s="205" t="s">
        <v>52</v>
      </c>
      <c r="I201" s="205" t="s">
        <v>49</v>
      </c>
      <c r="J201" s="205" t="s">
        <v>53</v>
      </c>
      <c r="K201" s="214"/>
      <c r="L201" s="214"/>
      <c r="M201" s="214"/>
      <c r="N201" s="214"/>
      <c r="O201" s="214"/>
      <c r="P201" s="206"/>
    </row>
    <row r="202" spans="1:16">
      <c r="A202" s="208"/>
      <c r="B202" s="209"/>
      <c r="C202" s="206"/>
      <c r="D202" s="206"/>
      <c r="E202" s="206"/>
      <c r="F202" s="206"/>
      <c r="G202" s="206"/>
      <c r="H202" s="206"/>
      <c r="I202" s="206"/>
      <c r="J202" s="206"/>
      <c r="K202" s="214"/>
      <c r="L202" s="214"/>
      <c r="M202" s="214"/>
      <c r="N202" s="214"/>
      <c r="O202" s="214"/>
      <c r="P202" s="206"/>
    </row>
    <row r="203" spans="1:16">
      <c r="A203" s="208"/>
      <c r="B203" s="209"/>
      <c r="C203" s="207"/>
      <c r="D203" s="207"/>
      <c r="E203" s="207"/>
      <c r="F203" s="207"/>
      <c r="G203" s="207"/>
      <c r="H203" s="207"/>
      <c r="I203" s="207"/>
      <c r="J203" s="207"/>
      <c r="K203" s="215"/>
      <c r="L203" s="215"/>
      <c r="M203" s="215"/>
      <c r="N203" s="215"/>
      <c r="O203" s="215"/>
      <c r="P203" s="207"/>
    </row>
    <row r="204" spans="1:16" ht="24">
      <c r="A204" s="42" t="s">
        <v>54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1"/>
      <c r="M204" s="81"/>
      <c r="N204" s="81"/>
      <c r="O204" s="81"/>
      <c r="P204" s="81"/>
    </row>
    <row r="205" spans="1:16" ht="24">
      <c r="A205" s="42" t="s">
        <v>55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1"/>
      <c r="M205" s="81"/>
      <c r="N205" s="81"/>
      <c r="O205" s="81"/>
      <c r="P205" s="81"/>
    </row>
    <row r="206" spans="1:16" ht="24">
      <c r="A206" s="42" t="s">
        <v>56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1"/>
      <c r="M206" s="81"/>
      <c r="N206" s="81"/>
      <c r="O206" s="81"/>
      <c r="P206" s="81"/>
    </row>
    <row r="207" spans="1:16" ht="24">
      <c r="A207" s="42" t="s">
        <v>57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81"/>
      <c r="M207" s="81"/>
      <c r="N207" s="81"/>
      <c r="O207" s="81"/>
      <c r="P207" s="81"/>
    </row>
    <row r="208" spans="1:16" ht="24">
      <c r="A208" s="42" t="s">
        <v>58</v>
      </c>
      <c r="B208" s="42">
        <v>0</v>
      </c>
      <c r="C208" s="42">
        <v>0</v>
      </c>
      <c r="D208" s="42">
        <v>0</v>
      </c>
      <c r="E208" s="42">
        <v>0</v>
      </c>
      <c r="F208" s="42">
        <f>C208+D208+E208</f>
        <v>0</v>
      </c>
      <c r="G208" s="42">
        <v>0</v>
      </c>
      <c r="H208" s="42">
        <v>0</v>
      </c>
      <c r="I208" s="42">
        <v>0</v>
      </c>
      <c r="J208" s="42">
        <f>G208-H208-I208</f>
        <v>0</v>
      </c>
      <c r="K208" s="42">
        <f>F208+J208</f>
        <v>0</v>
      </c>
      <c r="L208" s="81"/>
      <c r="M208" s="81"/>
      <c r="N208" s="81"/>
      <c r="O208" s="81" t="e">
        <f>N208/L208</f>
        <v>#DIV/0!</v>
      </c>
      <c r="P208" s="81"/>
    </row>
    <row r="209" spans="1:16" ht="24">
      <c r="A209" s="42" t="s">
        <v>59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1"/>
      <c r="M209" s="81"/>
      <c r="N209" s="81"/>
      <c r="O209" s="81"/>
      <c r="P209" s="81"/>
    </row>
    <row r="210" spans="1:16" ht="24">
      <c r="A210" s="42" t="s">
        <v>60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1"/>
      <c r="M210" s="81"/>
      <c r="N210" s="82"/>
      <c r="O210" s="82"/>
      <c r="P210" s="82"/>
    </row>
    <row r="211" spans="1:16" ht="24">
      <c r="A211" s="42" t="s">
        <v>61</v>
      </c>
      <c r="B211" s="42">
        <v>0</v>
      </c>
      <c r="C211" s="42">
        <v>0</v>
      </c>
      <c r="D211" s="42">
        <v>0</v>
      </c>
      <c r="E211" s="42"/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1"/>
      <c r="M211" s="81"/>
      <c r="N211" s="82"/>
      <c r="O211" s="82"/>
      <c r="P211" s="82"/>
    </row>
    <row r="212" spans="1:16" ht="24">
      <c r="A212" s="42" t="s">
        <v>62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1"/>
      <c r="M212" s="81"/>
      <c r="N212" s="82"/>
      <c r="O212" s="82"/>
      <c r="P212" s="82"/>
    </row>
    <row r="213" spans="1:16" ht="24">
      <c r="A213" s="84" t="s">
        <v>23</v>
      </c>
      <c r="B213" s="85">
        <f>SUM(B204:B212)</f>
        <v>0</v>
      </c>
      <c r="C213" s="85">
        <f>SUM(C204:C212)</f>
        <v>0</v>
      </c>
      <c r="D213" s="85">
        <f>SUM(D204:D212)</f>
        <v>0</v>
      </c>
      <c r="E213" s="85">
        <f>SUM(E210:E212)</f>
        <v>0</v>
      </c>
      <c r="F213" s="86">
        <f>C213+D213+E213</f>
        <v>0</v>
      </c>
      <c r="G213" s="85">
        <f>SUM(G204:G212)</f>
        <v>0</v>
      </c>
      <c r="H213" s="85">
        <f t="shared" ref="H213:J213" si="11">SUM(H204:H212)</f>
        <v>0</v>
      </c>
      <c r="I213" s="85">
        <f t="shared" si="11"/>
        <v>0</v>
      </c>
      <c r="J213" s="85">
        <f t="shared" si="11"/>
        <v>0</v>
      </c>
      <c r="K213" s="86">
        <f>F213+J213</f>
        <v>0</v>
      </c>
      <c r="L213" s="85">
        <f>SUM(L210:L212)</f>
        <v>0</v>
      </c>
      <c r="M213" s="85"/>
      <c r="N213" s="87">
        <f>SUM(N210:N212)</f>
        <v>0</v>
      </c>
      <c r="O213" s="88" t="e">
        <f>N213/L213</f>
        <v>#DIV/0!</v>
      </c>
      <c r="P213" s="87">
        <f>SUM(P210:P212)</f>
        <v>0</v>
      </c>
    </row>
    <row r="214" spans="1:16" ht="17.2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</row>
    <row r="215" spans="1:16" ht="24">
      <c r="A215" s="208" t="s">
        <v>3</v>
      </c>
      <c r="B215" s="209" t="s">
        <v>20</v>
      </c>
      <c r="C215" s="210" t="s">
        <v>40</v>
      </c>
      <c r="D215" s="211"/>
      <c r="E215" s="211"/>
      <c r="F215" s="212"/>
      <c r="G215" s="210" t="s">
        <v>41</v>
      </c>
      <c r="H215" s="211"/>
      <c r="I215" s="211"/>
      <c r="J215" s="212"/>
      <c r="K215" s="213" t="s">
        <v>42</v>
      </c>
      <c r="L215" s="213" t="s">
        <v>43</v>
      </c>
      <c r="M215" s="213" t="s">
        <v>44</v>
      </c>
      <c r="N215" s="213" t="s">
        <v>45</v>
      </c>
      <c r="O215" s="213" t="s">
        <v>46</v>
      </c>
      <c r="P215" s="205" t="s">
        <v>21</v>
      </c>
    </row>
    <row r="216" spans="1:16">
      <c r="A216" s="208"/>
      <c r="B216" s="209"/>
      <c r="C216" s="205" t="s">
        <v>47</v>
      </c>
      <c r="D216" s="205" t="s">
        <v>48</v>
      </c>
      <c r="E216" s="205" t="s">
        <v>49</v>
      </c>
      <c r="F216" s="205" t="s">
        <v>50</v>
      </c>
      <c r="G216" s="205" t="s">
        <v>51</v>
      </c>
      <c r="H216" s="205" t="s">
        <v>52</v>
      </c>
      <c r="I216" s="205" t="s">
        <v>49</v>
      </c>
      <c r="J216" s="205" t="s">
        <v>53</v>
      </c>
      <c r="K216" s="214"/>
      <c r="L216" s="214"/>
      <c r="M216" s="214"/>
      <c r="N216" s="214"/>
      <c r="O216" s="214"/>
      <c r="P216" s="206"/>
    </row>
    <row r="217" spans="1:16">
      <c r="A217" s="208"/>
      <c r="B217" s="209"/>
      <c r="C217" s="206"/>
      <c r="D217" s="206"/>
      <c r="E217" s="206"/>
      <c r="F217" s="206"/>
      <c r="G217" s="206"/>
      <c r="H217" s="206"/>
      <c r="I217" s="206"/>
      <c r="J217" s="206"/>
      <c r="K217" s="214"/>
      <c r="L217" s="214"/>
      <c r="M217" s="214"/>
      <c r="N217" s="214"/>
      <c r="O217" s="214"/>
      <c r="P217" s="206"/>
    </row>
    <row r="218" spans="1:16">
      <c r="A218" s="208"/>
      <c r="B218" s="209"/>
      <c r="C218" s="207"/>
      <c r="D218" s="207"/>
      <c r="E218" s="207"/>
      <c r="F218" s="207"/>
      <c r="G218" s="207"/>
      <c r="H218" s="207"/>
      <c r="I218" s="207"/>
      <c r="J218" s="207"/>
      <c r="K218" s="215"/>
      <c r="L218" s="215"/>
      <c r="M218" s="215"/>
      <c r="N218" s="215"/>
      <c r="O218" s="215"/>
      <c r="P218" s="207"/>
    </row>
    <row r="219" spans="1:16" ht="24">
      <c r="A219" s="42" t="s">
        <v>54</v>
      </c>
      <c r="B219" s="42">
        <v>0</v>
      </c>
      <c r="C219" s="42">
        <v>0</v>
      </c>
      <c r="D219" s="42">
        <v>0</v>
      </c>
      <c r="E219" s="42">
        <v>0</v>
      </c>
      <c r="F219" s="42">
        <f>C219+D219+E219</f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f>F219+J219</f>
        <v>0</v>
      </c>
      <c r="L219" s="81">
        <v>0</v>
      </c>
      <c r="M219" s="81" t="s">
        <v>82</v>
      </c>
      <c r="N219" s="82">
        <f>L219*O219</f>
        <v>0</v>
      </c>
      <c r="O219" s="82">
        <v>0</v>
      </c>
      <c r="P219" s="82">
        <v>0</v>
      </c>
    </row>
    <row r="220" spans="1:16" ht="24">
      <c r="A220" s="42" t="s">
        <v>55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1"/>
      <c r="M220" s="81"/>
      <c r="N220" s="82"/>
      <c r="O220" s="82"/>
      <c r="P220" s="82"/>
    </row>
    <row r="221" spans="1:16" ht="24">
      <c r="A221" s="42" t="s">
        <v>56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1"/>
      <c r="M221" s="81"/>
      <c r="N221" s="82"/>
      <c r="O221" s="82"/>
      <c r="P221" s="82"/>
    </row>
    <row r="222" spans="1:16" ht="24">
      <c r="A222" s="42" t="s">
        <v>57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1"/>
      <c r="M222" s="81"/>
      <c r="N222" s="82"/>
      <c r="O222" s="82"/>
      <c r="P222" s="82"/>
    </row>
    <row r="223" spans="1:16" ht="24">
      <c r="A223" s="42" t="s">
        <v>58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1"/>
      <c r="M223" s="81"/>
      <c r="N223" s="82"/>
      <c r="O223" s="82"/>
      <c r="P223" s="82"/>
    </row>
    <row r="224" spans="1:16" ht="24">
      <c r="A224" s="42" t="s">
        <v>59</v>
      </c>
      <c r="B224" s="42">
        <v>1</v>
      </c>
      <c r="C224" s="42">
        <v>1</v>
      </c>
      <c r="D224" s="42">
        <v>0</v>
      </c>
      <c r="E224" s="42"/>
      <c r="F224" s="47">
        <f t="shared" ref="F224:F227" si="12">C224+D224+E224</f>
        <v>1</v>
      </c>
      <c r="G224" s="42"/>
      <c r="H224" s="42"/>
      <c r="I224" s="42"/>
      <c r="J224" s="42"/>
      <c r="K224" s="47">
        <f t="shared" ref="K224:K227" si="13">F224+J224</f>
        <v>1</v>
      </c>
      <c r="L224" s="81"/>
      <c r="M224" s="81"/>
      <c r="N224" s="82"/>
      <c r="O224" s="82"/>
      <c r="P224" s="82"/>
    </row>
    <row r="225" spans="1:16" ht="24">
      <c r="A225" s="42" t="s">
        <v>60</v>
      </c>
      <c r="B225" s="42"/>
      <c r="C225" s="42"/>
      <c r="D225" s="42"/>
      <c r="E225" s="42"/>
      <c r="F225" s="47">
        <f t="shared" si="12"/>
        <v>0</v>
      </c>
      <c r="G225" s="42"/>
      <c r="H225" s="42"/>
      <c r="I225" s="42"/>
      <c r="J225" s="42"/>
      <c r="K225" s="47">
        <f t="shared" si="13"/>
        <v>0</v>
      </c>
      <c r="L225" s="81"/>
      <c r="M225" s="81"/>
      <c r="N225" s="82"/>
      <c r="O225" s="82"/>
      <c r="P225" s="82"/>
    </row>
    <row r="226" spans="1:16" ht="24">
      <c r="A226" s="42" t="s">
        <v>61</v>
      </c>
      <c r="B226" s="42"/>
      <c r="C226" s="42"/>
      <c r="D226" s="42"/>
      <c r="E226" s="42"/>
      <c r="F226" s="47">
        <f t="shared" si="12"/>
        <v>0</v>
      </c>
      <c r="G226" s="42"/>
      <c r="H226" s="42"/>
      <c r="I226" s="42"/>
      <c r="J226" s="42"/>
      <c r="K226" s="47">
        <f t="shared" si="13"/>
        <v>0</v>
      </c>
      <c r="L226" s="81"/>
      <c r="M226" s="81"/>
      <c r="N226" s="82"/>
      <c r="O226" s="82"/>
      <c r="P226" s="82"/>
    </row>
    <row r="227" spans="1:16" ht="24">
      <c r="A227" s="42" t="s">
        <v>62</v>
      </c>
      <c r="B227" s="42"/>
      <c r="C227" s="42"/>
      <c r="D227" s="42"/>
      <c r="E227" s="42"/>
      <c r="F227" s="47">
        <f t="shared" si="12"/>
        <v>0</v>
      </c>
      <c r="G227" s="42"/>
      <c r="H227" s="42"/>
      <c r="I227" s="42"/>
      <c r="J227" s="42"/>
      <c r="K227" s="47">
        <f t="shared" si="13"/>
        <v>0</v>
      </c>
      <c r="L227" s="81"/>
      <c r="M227" s="81"/>
      <c r="N227" s="82"/>
      <c r="O227" s="82"/>
      <c r="P227" s="82"/>
    </row>
    <row r="228" spans="1:16" ht="24">
      <c r="A228" s="84" t="s">
        <v>23</v>
      </c>
      <c r="B228" s="85">
        <f>SUM(B219:B227)</f>
        <v>1</v>
      </c>
      <c r="C228" s="85">
        <f>SUM(C219:C227)</f>
        <v>1</v>
      </c>
      <c r="D228" s="85">
        <f>SUM(D219:D227)</f>
        <v>0</v>
      </c>
      <c r="E228" s="85">
        <f>SUM(E219:E227)</f>
        <v>0</v>
      </c>
      <c r="F228" s="86">
        <f>C228+D228+E228</f>
        <v>1</v>
      </c>
      <c r="G228" s="85">
        <f>SUM(G219:G227)</f>
        <v>0</v>
      </c>
      <c r="H228" s="85">
        <f>SUM(H219:H227)</f>
        <v>0</v>
      </c>
      <c r="I228" s="85">
        <f>SUM(I219:I227)</f>
        <v>0</v>
      </c>
      <c r="J228" s="86">
        <f>G228-H228-I228</f>
        <v>0</v>
      </c>
      <c r="K228" s="86">
        <f>F228+J228</f>
        <v>1</v>
      </c>
      <c r="L228" s="85">
        <f>SUM(L219:L227)</f>
        <v>0</v>
      </c>
      <c r="M228" s="85" t="s">
        <v>82</v>
      </c>
      <c r="N228" s="87">
        <f>SUM(N219:N227)</f>
        <v>0</v>
      </c>
      <c r="O228" s="87">
        <f>SUM(O219:O227)</f>
        <v>0</v>
      </c>
      <c r="P228" s="87">
        <f>SUM(P219:P227)</f>
        <v>0</v>
      </c>
    </row>
    <row r="229" spans="1:16" ht="17.2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</row>
    <row r="230" spans="1:16" ht="24">
      <c r="A230" s="208" t="s">
        <v>25</v>
      </c>
      <c r="B230" s="209" t="s">
        <v>20</v>
      </c>
      <c r="C230" s="210" t="s">
        <v>40</v>
      </c>
      <c r="D230" s="211"/>
      <c r="E230" s="211"/>
      <c r="F230" s="212"/>
      <c r="G230" s="210" t="s">
        <v>41</v>
      </c>
      <c r="H230" s="211"/>
      <c r="I230" s="211"/>
      <c r="J230" s="212"/>
      <c r="K230" s="213" t="s">
        <v>42</v>
      </c>
      <c r="L230" s="213" t="s">
        <v>43</v>
      </c>
      <c r="M230" s="213" t="s">
        <v>44</v>
      </c>
      <c r="N230" s="213" t="s">
        <v>45</v>
      </c>
      <c r="O230" s="213" t="s">
        <v>46</v>
      </c>
      <c r="P230" s="205" t="s">
        <v>21</v>
      </c>
    </row>
    <row r="231" spans="1:16">
      <c r="A231" s="208"/>
      <c r="B231" s="209"/>
      <c r="C231" s="205" t="s">
        <v>47</v>
      </c>
      <c r="D231" s="205" t="s">
        <v>48</v>
      </c>
      <c r="E231" s="205" t="s">
        <v>49</v>
      </c>
      <c r="F231" s="205" t="s">
        <v>50</v>
      </c>
      <c r="G231" s="205" t="s">
        <v>51</v>
      </c>
      <c r="H231" s="205" t="s">
        <v>52</v>
      </c>
      <c r="I231" s="205" t="s">
        <v>49</v>
      </c>
      <c r="J231" s="205" t="s">
        <v>53</v>
      </c>
      <c r="K231" s="214"/>
      <c r="L231" s="214"/>
      <c r="M231" s="214"/>
      <c r="N231" s="214"/>
      <c r="O231" s="214"/>
      <c r="P231" s="206"/>
    </row>
    <row r="232" spans="1:16">
      <c r="A232" s="208"/>
      <c r="B232" s="209"/>
      <c r="C232" s="206"/>
      <c r="D232" s="206"/>
      <c r="E232" s="206"/>
      <c r="F232" s="206"/>
      <c r="G232" s="206"/>
      <c r="H232" s="206"/>
      <c r="I232" s="206"/>
      <c r="J232" s="206"/>
      <c r="K232" s="214"/>
      <c r="L232" s="214"/>
      <c r="M232" s="214"/>
      <c r="N232" s="214"/>
      <c r="O232" s="214"/>
      <c r="P232" s="206"/>
    </row>
    <row r="233" spans="1:16">
      <c r="A233" s="208"/>
      <c r="B233" s="209"/>
      <c r="C233" s="207"/>
      <c r="D233" s="207"/>
      <c r="E233" s="207"/>
      <c r="F233" s="207"/>
      <c r="G233" s="207"/>
      <c r="H233" s="207"/>
      <c r="I233" s="207"/>
      <c r="J233" s="207"/>
      <c r="K233" s="215"/>
      <c r="L233" s="215"/>
      <c r="M233" s="215"/>
      <c r="N233" s="215"/>
      <c r="O233" s="215"/>
      <c r="P233" s="207"/>
    </row>
    <row r="234" spans="1:16" ht="24">
      <c r="A234" s="42" t="s">
        <v>54</v>
      </c>
      <c r="B234" s="42">
        <v>0</v>
      </c>
      <c r="C234" s="42">
        <v>0</v>
      </c>
      <c r="D234" s="42">
        <v>0</v>
      </c>
      <c r="E234" s="42">
        <v>0</v>
      </c>
      <c r="F234" s="42">
        <f>C234+D234+E234</f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f>F234+J234</f>
        <v>0</v>
      </c>
      <c r="L234" s="81">
        <v>0</v>
      </c>
      <c r="M234" s="81" t="s">
        <v>82</v>
      </c>
      <c r="N234" s="82">
        <f>L234*O234</f>
        <v>0</v>
      </c>
      <c r="O234" s="82">
        <v>0</v>
      </c>
      <c r="P234" s="82">
        <v>0</v>
      </c>
    </row>
    <row r="235" spans="1:16" ht="24">
      <c r="A235" s="42" t="s">
        <v>55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81"/>
      <c r="M235" s="81"/>
      <c r="N235" s="82"/>
      <c r="O235" s="82"/>
      <c r="P235" s="82"/>
    </row>
    <row r="236" spans="1:16" ht="24">
      <c r="A236" s="42" t="s">
        <v>56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1"/>
      <c r="M236" s="81"/>
      <c r="N236" s="82"/>
      <c r="O236" s="82"/>
      <c r="P236" s="82"/>
    </row>
    <row r="237" spans="1:16" ht="24">
      <c r="A237" s="42" t="s">
        <v>57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1"/>
      <c r="M237" s="81"/>
      <c r="N237" s="82"/>
      <c r="O237" s="82"/>
      <c r="P237" s="82"/>
    </row>
    <row r="238" spans="1:16" ht="24">
      <c r="A238" s="42" t="s">
        <v>58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1"/>
      <c r="M238" s="81"/>
      <c r="N238" s="82"/>
      <c r="O238" s="82"/>
      <c r="P238" s="82"/>
    </row>
    <row r="239" spans="1:16" ht="24">
      <c r="A239" s="42" t="s">
        <v>59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1"/>
      <c r="M239" s="81"/>
      <c r="N239" s="82"/>
      <c r="O239" s="82"/>
      <c r="P239" s="82"/>
    </row>
    <row r="240" spans="1:16" ht="24">
      <c r="A240" s="42" t="s">
        <v>60</v>
      </c>
      <c r="B240" s="42">
        <v>1</v>
      </c>
      <c r="C240" s="42">
        <v>5</v>
      </c>
      <c r="D240" s="42">
        <v>0</v>
      </c>
      <c r="E240" s="42"/>
      <c r="F240" s="42">
        <f>C240+D240+E240</f>
        <v>5</v>
      </c>
      <c r="G240" s="42"/>
      <c r="H240" s="42"/>
      <c r="I240" s="42"/>
      <c r="J240" s="42"/>
      <c r="K240" s="42">
        <f>F240+J240</f>
        <v>5</v>
      </c>
      <c r="L240" s="81"/>
      <c r="M240" s="81"/>
      <c r="N240" s="82"/>
      <c r="O240" s="82"/>
      <c r="P240" s="82"/>
    </row>
    <row r="241" spans="1:16" ht="24">
      <c r="A241" s="42" t="s">
        <v>61</v>
      </c>
      <c r="B241" s="42">
        <v>2</v>
      </c>
      <c r="C241" s="42">
        <v>10</v>
      </c>
      <c r="D241" s="42">
        <v>0</v>
      </c>
      <c r="E241" s="42"/>
      <c r="F241" s="47">
        <f t="shared" ref="F241:F242" si="14">C241+D241+E241</f>
        <v>10</v>
      </c>
      <c r="G241" s="42"/>
      <c r="H241" s="42"/>
      <c r="I241" s="42"/>
      <c r="J241" s="42"/>
      <c r="K241" s="47">
        <f t="shared" ref="K241:K242" si="15">F241+J241</f>
        <v>10</v>
      </c>
      <c r="L241" s="81"/>
      <c r="M241" s="81"/>
      <c r="N241" s="82"/>
      <c r="O241" s="82"/>
      <c r="P241" s="82"/>
    </row>
    <row r="242" spans="1:16" ht="24">
      <c r="A242" s="42" t="s">
        <v>62</v>
      </c>
      <c r="B242" s="42"/>
      <c r="C242" s="42"/>
      <c r="D242" s="42"/>
      <c r="E242" s="42"/>
      <c r="F242" s="47">
        <f t="shared" si="14"/>
        <v>0</v>
      </c>
      <c r="G242" s="42"/>
      <c r="H242" s="42"/>
      <c r="I242" s="42"/>
      <c r="J242" s="42"/>
      <c r="K242" s="47">
        <f t="shared" si="15"/>
        <v>0</v>
      </c>
      <c r="L242" s="81"/>
      <c r="M242" s="81"/>
      <c r="N242" s="82"/>
      <c r="O242" s="82"/>
      <c r="P242" s="82"/>
    </row>
    <row r="243" spans="1:16" ht="24">
      <c r="A243" s="84" t="s">
        <v>23</v>
      </c>
      <c r="B243" s="85">
        <f>SUM(B234:B242)</f>
        <v>3</v>
      </c>
      <c r="C243" s="85">
        <f>SUM(C234:C242)</f>
        <v>15</v>
      </c>
      <c r="D243" s="85">
        <f>SUM(D234:D242)</f>
        <v>0</v>
      </c>
      <c r="E243" s="85">
        <f>SUM(E234:E242)</f>
        <v>0</v>
      </c>
      <c r="F243" s="86">
        <f>C243+D243+E243</f>
        <v>15</v>
      </c>
      <c r="G243" s="85">
        <f>SUM(G234:G242)</f>
        <v>0</v>
      </c>
      <c r="H243" s="85">
        <f>SUM(H234:H242)</f>
        <v>0</v>
      </c>
      <c r="I243" s="85">
        <f>SUM(I234:I242)</f>
        <v>0</v>
      </c>
      <c r="J243" s="86">
        <f>G243-H243-I243</f>
        <v>0</v>
      </c>
      <c r="K243" s="86">
        <f>F243+J243</f>
        <v>15</v>
      </c>
      <c r="L243" s="85">
        <f>SUM(L234:L242)</f>
        <v>0</v>
      </c>
      <c r="M243" s="85" t="s">
        <v>82</v>
      </c>
      <c r="N243" s="87">
        <f>SUM(N234:N242)</f>
        <v>0</v>
      </c>
      <c r="O243" s="87">
        <f>SUM(O234:O242)</f>
        <v>0</v>
      </c>
      <c r="P243" s="87">
        <f>SUM(P234:P242)</f>
        <v>0</v>
      </c>
    </row>
    <row r="244" spans="1:16" ht="17.2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</row>
    <row r="245" spans="1:16" ht="24">
      <c r="A245" s="208" t="s">
        <v>2</v>
      </c>
      <c r="B245" s="209" t="s">
        <v>20</v>
      </c>
      <c r="C245" s="210" t="s">
        <v>40</v>
      </c>
      <c r="D245" s="211"/>
      <c r="E245" s="211"/>
      <c r="F245" s="212"/>
      <c r="G245" s="210" t="s">
        <v>41</v>
      </c>
      <c r="H245" s="211"/>
      <c r="I245" s="211"/>
      <c r="J245" s="212"/>
      <c r="K245" s="213" t="s">
        <v>42</v>
      </c>
      <c r="L245" s="213" t="s">
        <v>43</v>
      </c>
      <c r="M245" s="213" t="s">
        <v>44</v>
      </c>
      <c r="N245" s="213" t="s">
        <v>45</v>
      </c>
      <c r="O245" s="213" t="s">
        <v>46</v>
      </c>
      <c r="P245" s="205" t="s">
        <v>21</v>
      </c>
    </row>
    <row r="246" spans="1:16">
      <c r="A246" s="208"/>
      <c r="B246" s="209"/>
      <c r="C246" s="205" t="s">
        <v>47</v>
      </c>
      <c r="D246" s="205" t="s">
        <v>48</v>
      </c>
      <c r="E246" s="205" t="s">
        <v>49</v>
      </c>
      <c r="F246" s="205" t="s">
        <v>50</v>
      </c>
      <c r="G246" s="205" t="s">
        <v>51</v>
      </c>
      <c r="H246" s="205" t="s">
        <v>52</v>
      </c>
      <c r="I246" s="205" t="s">
        <v>49</v>
      </c>
      <c r="J246" s="205" t="s">
        <v>53</v>
      </c>
      <c r="K246" s="214"/>
      <c r="L246" s="214"/>
      <c r="M246" s="214"/>
      <c r="N246" s="214"/>
      <c r="O246" s="214"/>
      <c r="P246" s="206"/>
    </row>
    <row r="247" spans="1:16">
      <c r="A247" s="208"/>
      <c r="B247" s="209"/>
      <c r="C247" s="206"/>
      <c r="D247" s="206"/>
      <c r="E247" s="206"/>
      <c r="F247" s="206"/>
      <c r="G247" s="206"/>
      <c r="H247" s="206"/>
      <c r="I247" s="206"/>
      <c r="J247" s="206"/>
      <c r="K247" s="214"/>
      <c r="L247" s="214"/>
      <c r="M247" s="214"/>
      <c r="N247" s="214"/>
      <c r="O247" s="214"/>
      <c r="P247" s="206"/>
    </row>
    <row r="248" spans="1:16">
      <c r="A248" s="208"/>
      <c r="B248" s="209"/>
      <c r="C248" s="207"/>
      <c r="D248" s="207"/>
      <c r="E248" s="207"/>
      <c r="F248" s="207"/>
      <c r="G248" s="207"/>
      <c r="H248" s="207"/>
      <c r="I248" s="207"/>
      <c r="J248" s="207"/>
      <c r="K248" s="215"/>
      <c r="L248" s="215"/>
      <c r="M248" s="215"/>
      <c r="N248" s="215"/>
      <c r="O248" s="215"/>
      <c r="P248" s="207"/>
    </row>
    <row r="249" spans="1:16" ht="24">
      <c r="A249" s="42" t="s">
        <v>54</v>
      </c>
      <c r="B249" s="42">
        <v>0</v>
      </c>
      <c r="C249" s="42">
        <v>0</v>
      </c>
      <c r="D249" s="42">
        <v>0</v>
      </c>
      <c r="E249" s="42">
        <v>0</v>
      </c>
      <c r="F249" s="42">
        <f>C249+D249+E249</f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f>F249+J249</f>
        <v>0</v>
      </c>
      <c r="L249" s="81">
        <v>0</v>
      </c>
      <c r="M249" s="81" t="s">
        <v>82</v>
      </c>
      <c r="N249" s="82">
        <f>L249*O249</f>
        <v>0</v>
      </c>
      <c r="O249" s="82">
        <v>0</v>
      </c>
      <c r="P249" s="82">
        <v>0</v>
      </c>
    </row>
    <row r="250" spans="1:16" ht="24">
      <c r="A250" s="42" t="s">
        <v>55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81"/>
      <c r="M250" s="81"/>
      <c r="N250" s="82"/>
      <c r="O250" s="82"/>
      <c r="P250" s="82"/>
    </row>
    <row r="251" spans="1:16" ht="24">
      <c r="A251" s="42" t="s">
        <v>56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81"/>
      <c r="M251" s="81"/>
      <c r="N251" s="82"/>
      <c r="O251" s="82"/>
      <c r="P251" s="82"/>
    </row>
    <row r="252" spans="1:16" ht="24">
      <c r="A252" s="42" t="s">
        <v>57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1"/>
      <c r="M252" s="81"/>
      <c r="N252" s="82"/>
      <c r="O252" s="82"/>
      <c r="P252" s="82"/>
    </row>
    <row r="253" spans="1:16" ht="24">
      <c r="A253" s="42" t="s">
        <v>58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1"/>
      <c r="M253" s="81"/>
      <c r="N253" s="82"/>
      <c r="O253" s="82"/>
      <c r="P253" s="82"/>
    </row>
    <row r="254" spans="1:16" ht="24">
      <c r="A254" s="42" t="s">
        <v>59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1"/>
      <c r="M254" s="81"/>
      <c r="N254" s="82"/>
      <c r="O254" s="82"/>
      <c r="P254" s="82"/>
    </row>
    <row r="255" spans="1:16" ht="24">
      <c r="A255" s="42" t="s">
        <v>60</v>
      </c>
      <c r="B255" s="42">
        <v>1</v>
      </c>
      <c r="C255" s="42">
        <v>5</v>
      </c>
      <c r="D255" s="42">
        <v>0</v>
      </c>
      <c r="E255" s="42"/>
      <c r="F255" s="42">
        <f>C255+D255+E255</f>
        <v>5</v>
      </c>
      <c r="G255" s="42"/>
      <c r="H255" s="42"/>
      <c r="I255" s="42"/>
      <c r="J255" s="42"/>
      <c r="K255" s="42">
        <f>F255+J255</f>
        <v>5</v>
      </c>
      <c r="L255" s="81"/>
      <c r="M255" s="81"/>
      <c r="N255" s="82"/>
      <c r="O255" s="82"/>
      <c r="P255" s="82"/>
    </row>
    <row r="256" spans="1:16" ht="24">
      <c r="A256" s="42" t="s">
        <v>61</v>
      </c>
      <c r="B256" s="42">
        <v>0</v>
      </c>
      <c r="C256" s="42">
        <v>0</v>
      </c>
      <c r="D256" s="42">
        <v>0</v>
      </c>
      <c r="E256" s="42"/>
      <c r="F256" s="47">
        <v>0</v>
      </c>
      <c r="G256" s="42"/>
      <c r="H256" s="42"/>
      <c r="I256" s="42"/>
      <c r="J256" s="42"/>
      <c r="K256" s="47">
        <f t="shared" ref="K256:K257" si="16">F256+J256</f>
        <v>0</v>
      </c>
      <c r="L256" s="81"/>
      <c r="M256" s="81"/>
      <c r="N256" s="82"/>
      <c r="O256" s="82"/>
      <c r="P256" s="82"/>
    </row>
    <row r="257" spans="1:16" ht="24">
      <c r="A257" s="42" t="s">
        <v>62</v>
      </c>
      <c r="B257" s="42"/>
      <c r="C257" s="42"/>
      <c r="D257" s="42"/>
      <c r="E257" s="42"/>
      <c r="F257" s="47">
        <f t="shared" ref="F257" si="17">C257+D257+E257</f>
        <v>0</v>
      </c>
      <c r="G257" s="42"/>
      <c r="H257" s="42"/>
      <c r="I257" s="42"/>
      <c r="J257" s="42"/>
      <c r="K257" s="47">
        <f t="shared" si="16"/>
        <v>0</v>
      </c>
      <c r="L257" s="81"/>
      <c r="M257" s="81"/>
      <c r="N257" s="82"/>
      <c r="O257" s="82"/>
      <c r="P257" s="82"/>
    </row>
    <row r="258" spans="1:16" ht="24">
      <c r="A258" s="84" t="s">
        <v>23</v>
      </c>
      <c r="B258" s="85">
        <f>SUM(B249:B257)</f>
        <v>1</v>
      </c>
      <c r="C258" s="85">
        <f>SUM(C249:C257)</f>
        <v>5</v>
      </c>
      <c r="D258" s="85">
        <f>SUM(D249:D257)</f>
        <v>0</v>
      </c>
      <c r="E258" s="85">
        <f>SUM(E249:E257)</f>
        <v>0</v>
      </c>
      <c r="F258" s="86">
        <f>C258+D258+E258</f>
        <v>5</v>
      </c>
      <c r="G258" s="85">
        <f>SUM(G249:G257)</f>
        <v>0</v>
      </c>
      <c r="H258" s="85">
        <f>SUM(H249:H257)</f>
        <v>0</v>
      </c>
      <c r="I258" s="85">
        <f>SUM(I249:I257)</f>
        <v>0</v>
      </c>
      <c r="J258" s="86">
        <f>G258-H258-I258</f>
        <v>0</v>
      </c>
      <c r="K258" s="86">
        <f>F258+J258</f>
        <v>5</v>
      </c>
      <c r="L258" s="85">
        <f>SUM(L249:L257)</f>
        <v>0</v>
      </c>
      <c r="M258" s="85" t="s">
        <v>82</v>
      </c>
      <c r="N258" s="87">
        <f>SUM(N249:N257)</f>
        <v>0</v>
      </c>
      <c r="O258" s="87">
        <f>SUM(O249:O257)</f>
        <v>0</v>
      </c>
      <c r="P258" s="87">
        <f>SUM(P249:P257)</f>
        <v>0</v>
      </c>
    </row>
    <row r="259" spans="1:16" ht="17.2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</row>
    <row r="260" spans="1:16" ht="17.2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</row>
    <row r="261" spans="1:16" ht="24">
      <c r="A261" s="208" t="s">
        <v>18</v>
      </c>
      <c r="B261" s="209" t="s">
        <v>20</v>
      </c>
      <c r="C261" s="210" t="s">
        <v>40</v>
      </c>
      <c r="D261" s="211"/>
      <c r="E261" s="211"/>
      <c r="F261" s="212"/>
      <c r="G261" s="210" t="s">
        <v>41</v>
      </c>
      <c r="H261" s="211"/>
      <c r="I261" s="211"/>
      <c r="J261" s="212"/>
      <c r="K261" s="213" t="s">
        <v>42</v>
      </c>
      <c r="L261" s="213" t="s">
        <v>43</v>
      </c>
      <c r="M261" s="213" t="s">
        <v>44</v>
      </c>
      <c r="N261" s="213" t="s">
        <v>45</v>
      </c>
      <c r="O261" s="213" t="s">
        <v>46</v>
      </c>
      <c r="P261" s="205" t="s">
        <v>21</v>
      </c>
    </row>
    <row r="262" spans="1:16">
      <c r="A262" s="208"/>
      <c r="B262" s="209"/>
      <c r="C262" s="205" t="s">
        <v>47</v>
      </c>
      <c r="D262" s="205" t="s">
        <v>48</v>
      </c>
      <c r="E262" s="205" t="s">
        <v>49</v>
      </c>
      <c r="F262" s="205" t="s">
        <v>50</v>
      </c>
      <c r="G262" s="205" t="s">
        <v>51</v>
      </c>
      <c r="H262" s="205" t="s">
        <v>52</v>
      </c>
      <c r="I262" s="205" t="s">
        <v>49</v>
      </c>
      <c r="J262" s="205" t="s">
        <v>53</v>
      </c>
      <c r="K262" s="214"/>
      <c r="L262" s="214"/>
      <c r="M262" s="214"/>
      <c r="N262" s="214"/>
      <c r="O262" s="214"/>
      <c r="P262" s="206"/>
    </row>
    <row r="263" spans="1:16">
      <c r="A263" s="208"/>
      <c r="B263" s="209"/>
      <c r="C263" s="206"/>
      <c r="D263" s="206"/>
      <c r="E263" s="206"/>
      <c r="F263" s="206"/>
      <c r="G263" s="206"/>
      <c r="H263" s="206"/>
      <c r="I263" s="206"/>
      <c r="J263" s="206"/>
      <c r="K263" s="214"/>
      <c r="L263" s="214"/>
      <c r="M263" s="214"/>
      <c r="N263" s="214"/>
      <c r="O263" s="214"/>
      <c r="P263" s="206"/>
    </row>
    <row r="264" spans="1:16">
      <c r="A264" s="208"/>
      <c r="B264" s="209"/>
      <c r="C264" s="207"/>
      <c r="D264" s="207"/>
      <c r="E264" s="207"/>
      <c r="F264" s="207"/>
      <c r="G264" s="207"/>
      <c r="H264" s="207"/>
      <c r="I264" s="207"/>
      <c r="J264" s="207"/>
      <c r="K264" s="215"/>
      <c r="L264" s="215"/>
      <c r="M264" s="215"/>
      <c r="N264" s="215"/>
      <c r="O264" s="215"/>
      <c r="P264" s="207"/>
    </row>
    <row r="265" spans="1:16" ht="24">
      <c r="A265" s="42" t="s">
        <v>54</v>
      </c>
      <c r="B265" s="42">
        <v>0</v>
      </c>
      <c r="C265" s="42">
        <v>0</v>
      </c>
      <c r="D265" s="42">
        <v>0</v>
      </c>
      <c r="E265" s="42">
        <v>0</v>
      </c>
      <c r="F265" s="42">
        <f>C265+D265+E265</f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f>F265+J265</f>
        <v>0</v>
      </c>
      <c r="L265" s="81">
        <v>0</v>
      </c>
      <c r="M265" s="81" t="s">
        <v>82</v>
      </c>
      <c r="N265" s="82">
        <f>L265*O265</f>
        <v>0</v>
      </c>
      <c r="O265" s="82">
        <v>0</v>
      </c>
      <c r="P265" s="82">
        <v>0</v>
      </c>
    </row>
    <row r="266" spans="1:16" ht="24">
      <c r="A266" s="42" t="s">
        <v>55</v>
      </c>
      <c r="B266" s="42">
        <v>1</v>
      </c>
      <c r="C266" s="42">
        <v>2</v>
      </c>
      <c r="D266" s="42">
        <v>0</v>
      </c>
      <c r="E266" s="42"/>
      <c r="F266" s="42">
        <f>C266+D266-E266</f>
        <v>2</v>
      </c>
      <c r="G266" s="42"/>
      <c r="H266" s="42"/>
      <c r="I266" s="42"/>
      <c r="J266" s="42"/>
      <c r="K266" s="42">
        <f>F266+J266</f>
        <v>2</v>
      </c>
      <c r="L266" s="81"/>
      <c r="M266" s="81"/>
      <c r="N266" s="82"/>
      <c r="O266" s="82"/>
      <c r="P266" s="82"/>
    </row>
    <row r="267" spans="1:16" ht="24">
      <c r="A267" s="42" t="s">
        <v>56</v>
      </c>
      <c r="B267" s="42"/>
      <c r="C267" s="42"/>
      <c r="D267" s="42"/>
      <c r="E267" s="42"/>
      <c r="F267" s="42">
        <f t="shared" ref="F267:F273" si="18">C267+D267-E267</f>
        <v>0</v>
      </c>
      <c r="G267" s="42"/>
      <c r="H267" s="42"/>
      <c r="I267" s="42"/>
      <c r="J267" s="42"/>
      <c r="K267" s="42">
        <f t="shared" ref="K267:K273" si="19">F267+J267</f>
        <v>0</v>
      </c>
      <c r="L267" s="81"/>
      <c r="M267" s="81"/>
      <c r="N267" s="82"/>
      <c r="O267" s="82"/>
      <c r="P267" s="82"/>
    </row>
    <row r="268" spans="1:16" ht="24">
      <c r="A268" s="42" t="s">
        <v>57</v>
      </c>
      <c r="B268" s="42"/>
      <c r="C268" s="42"/>
      <c r="D268" s="42"/>
      <c r="E268" s="42"/>
      <c r="F268" s="42">
        <f t="shared" si="18"/>
        <v>0</v>
      </c>
      <c r="G268" s="42"/>
      <c r="H268" s="42"/>
      <c r="I268" s="42"/>
      <c r="J268" s="42"/>
      <c r="K268" s="42">
        <f t="shared" si="19"/>
        <v>0</v>
      </c>
      <c r="L268" s="81"/>
      <c r="M268" s="81"/>
      <c r="N268" s="82"/>
      <c r="O268" s="82"/>
      <c r="P268" s="82"/>
    </row>
    <row r="269" spans="1:16" ht="24">
      <c r="A269" s="42" t="s">
        <v>58</v>
      </c>
      <c r="B269" s="42"/>
      <c r="C269" s="42"/>
      <c r="D269" s="42"/>
      <c r="E269" s="42"/>
      <c r="F269" s="42">
        <f t="shared" si="18"/>
        <v>0</v>
      </c>
      <c r="G269" s="42"/>
      <c r="H269" s="42"/>
      <c r="I269" s="42"/>
      <c r="J269" s="42"/>
      <c r="K269" s="42">
        <f t="shared" si="19"/>
        <v>0</v>
      </c>
      <c r="L269" s="81"/>
      <c r="M269" s="81"/>
      <c r="N269" s="82"/>
      <c r="O269" s="82"/>
      <c r="P269" s="82"/>
    </row>
    <row r="270" spans="1:16" ht="24">
      <c r="A270" s="42" t="s">
        <v>59</v>
      </c>
      <c r="B270" s="42"/>
      <c r="C270" s="42"/>
      <c r="D270" s="42"/>
      <c r="E270" s="42"/>
      <c r="F270" s="42">
        <f t="shared" si="18"/>
        <v>0</v>
      </c>
      <c r="G270" s="42"/>
      <c r="H270" s="42"/>
      <c r="I270" s="42"/>
      <c r="J270" s="42"/>
      <c r="K270" s="42">
        <f t="shared" si="19"/>
        <v>0</v>
      </c>
      <c r="L270" s="81"/>
      <c r="M270" s="81"/>
      <c r="N270" s="82"/>
      <c r="O270" s="82"/>
      <c r="P270" s="82"/>
    </row>
    <row r="271" spans="1:16" ht="24">
      <c r="A271" s="42" t="s">
        <v>60</v>
      </c>
      <c r="B271" s="42">
        <v>0</v>
      </c>
      <c r="C271" s="42">
        <v>0</v>
      </c>
      <c r="D271" s="42">
        <v>0</v>
      </c>
      <c r="E271" s="42"/>
      <c r="F271" s="42">
        <f t="shared" si="18"/>
        <v>0</v>
      </c>
      <c r="G271" s="42"/>
      <c r="H271" s="42"/>
      <c r="I271" s="42"/>
      <c r="J271" s="42"/>
      <c r="K271" s="42">
        <f t="shared" si="19"/>
        <v>0</v>
      </c>
      <c r="L271" s="81"/>
      <c r="M271" s="81"/>
      <c r="N271" s="82"/>
      <c r="O271" s="82"/>
      <c r="P271" s="82"/>
    </row>
    <row r="272" spans="1:16" ht="24">
      <c r="A272" s="42" t="s">
        <v>61</v>
      </c>
      <c r="B272" s="42">
        <v>0</v>
      </c>
      <c r="C272" s="42">
        <v>0</v>
      </c>
      <c r="D272" s="42">
        <v>0</v>
      </c>
      <c r="E272" s="42"/>
      <c r="F272" s="42">
        <f t="shared" si="18"/>
        <v>0</v>
      </c>
      <c r="G272" s="42"/>
      <c r="H272" s="42"/>
      <c r="I272" s="42"/>
      <c r="J272" s="42"/>
      <c r="K272" s="42">
        <f t="shared" si="19"/>
        <v>0</v>
      </c>
      <c r="L272" s="81"/>
      <c r="M272" s="81"/>
      <c r="N272" s="82"/>
      <c r="O272" s="82"/>
      <c r="P272" s="82"/>
    </row>
    <row r="273" spans="1:16" ht="24">
      <c r="A273" s="42" t="s">
        <v>62</v>
      </c>
      <c r="B273" s="42"/>
      <c r="C273" s="42"/>
      <c r="D273" s="42"/>
      <c r="E273" s="42"/>
      <c r="F273" s="42">
        <f t="shared" si="18"/>
        <v>0</v>
      </c>
      <c r="G273" s="42"/>
      <c r="H273" s="42"/>
      <c r="I273" s="42"/>
      <c r="J273" s="42"/>
      <c r="K273" s="42">
        <f t="shared" si="19"/>
        <v>0</v>
      </c>
      <c r="L273" s="81"/>
      <c r="M273" s="81"/>
      <c r="N273" s="82"/>
      <c r="O273" s="82"/>
      <c r="P273" s="82"/>
    </row>
    <row r="274" spans="1:16" ht="24">
      <c r="A274" s="84" t="s">
        <v>23</v>
      </c>
      <c r="B274" s="85">
        <f>SUM(B265:B273)</f>
        <v>1</v>
      </c>
      <c r="C274" s="85">
        <f>SUM(C265:C273)</f>
        <v>2</v>
      </c>
      <c r="D274" s="85">
        <f>SUM(D265:D273)</f>
        <v>0</v>
      </c>
      <c r="E274" s="85">
        <f>SUM(E265:E273)</f>
        <v>0</v>
      </c>
      <c r="F274" s="86">
        <f>C274+D274+E274</f>
        <v>2</v>
      </c>
      <c r="G274" s="85">
        <f>SUM(G265:G273)</f>
        <v>0</v>
      </c>
      <c r="H274" s="85">
        <f>SUM(H265:H273)</f>
        <v>0</v>
      </c>
      <c r="I274" s="85">
        <f>SUM(I265:I273)</f>
        <v>0</v>
      </c>
      <c r="J274" s="86">
        <f>G274-H274-I274</f>
        <v>0</v>
      </c>
      <c r="K274" s="86">
        <f>F274+J274</f>
        <v>2</v>
      </c>
      <c r="L274" s="85">
        <f>SUM(L265:L273)</f>
        <v>0</v>
      </c>
      <c r="M274" s="85" t="s">
        <v>82</v>
      </c>
      <c r="N274" s="87">
        <f>SUM(N265:N273)</f>
        <v>0</v>
      </c>
      <c r="O274" s="87">
        <f>SUM(O265:O273)</f>
        <v>0</v>
      </c>
      <c r="P274" s="87">
        <f>SUM(P265:P273)</f>
        <v>0</v>
      </c>
    </row>
    <row r="275" spans="1:16" ht="17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</row>
  </sheetData>
  <mergeCells count="327">
    <mergeCell ref="P245:P248"/>
    <mergeCell ref="C246:C248"/>
    <mergeCell ref="D246:D248"/>
    <mergeCell ref="E246:E248"/>
    <mergeCell ref="F246:F248"/>
    <mergeCell ref="G246:G248"/>
    <mergeCell ref="H246:H248"/>
    <mergeCell ref="I246:I248"/>
    <mergeCell ref="J246:J248"/>
    <mergeCell ref="A245:A248"/>
    <mergeCell ref="B245:B248"/>
    <mergeCell ref="C245:F245"/>
    <mergeCell ref="G245:J245"/>
    <mergeCell ref="K245:K248"/>
    <mergeCell ref="L245:L248"/>
    <mergeCell ref="M245:M248"/>
    <mergeCell ref="N245:N248"/>
    <mergeCell ref="O245:O248"/>
    <mergeCell ref="P230:P233"/>
    <mergeCell ref="C231:C233"/>
    <mergeCell ref="D231:D233"/>
    <mergeCell ref="E231:E233"/>
    <mergeCell ref="F231:F233"/>
    <mergeCell ref="G231:G233"/>
    <mergeCell ref="H231:H233"/>
    <mergeCell ref="I231:I233"/>
    <mergeCell ref="J231:J233"/>
    <mergeCell ref="A230:A233"/>
    <mergeCell ref="B230:B233"/>
    <mergeCell ref="C230:F230"/>
    <mergeCell ref="G230:J230"/>
    <mergeCell ref="K230:K233"/>
    <mergeCell ref="L230:L233"/>
    <mergeCell ref="M230:M233"/>
    <mergeCell ref="N230:N233"/>
    <mergeCell ref="O230:O233"/>
    <mergeCell ref="P215:P218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A215:A218"/>
    <mergeCell ref="B215:B218"/>
    <mergeCell ref="C215:F215"/>
    <mergeCell ref="G215:J215"/>
    <mergeCell ref="K215:K218"/>
    <mergeCell ref="L215:L218"/>
    <mergeCell ref="M215:M218"/>
    <mergeCell ref="N215:N218"/>
    <mergeCell ref="O215:O218"/>
    <mergeCell ref="P49:P52"/>
    <mergeCell ref="C50:C52"/>
    <mergeCell ref="D50:D52"/>
    <mergeCell ref="E50:E52"/>
    <mergeCell ref="F50:F52"/>
    <mergeCell ref="G50:G52"/>
    <mergeCell ref="H50:H52"/>
    <mergeCell ref="I50:I52"/>
    <mergeCell ref="J50:J52"/>
    <mergeCell ref="A49:A52"/>
    <mergeCell ref="B49:B52"/>
    <mergeCell ref="C49:F49"/>
    <mergeCell ref="G49:J49"/>
    <mergeCell ref="K49:K52"/>
    <mergeCell ref="L49:L52"/>
    <mergeCell ref="M49:M52"/>
    <mergeCell ref="N49:N52"/>
    <mergeCell ref="O49:O52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J5:J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N19:N22"/>
    <mergeCell ref="O19:O22"/>
    <mergeCell ref="P19:P22"/>
    <mergeCell ref="C20:C22"/>
    <mergeCell ref="D20:D22"/>
    <mergeCell ref="E20:E22"/>
    <mergeCell ref="F20:F22"/>
    <mergeCell ref="G20:G22"/>
    <mergeCell ref="H20:H22"/>
    <mergeCell ref="C19:F19"/>
    <mergeCell ref="G19:J19"/>
    <mergeCell ref="K19:K22"/>
    <mergeCell ref="L19:L22"/>
    <mergeCell ref="I20:I22"/>
    <mergeCell ref="J20:J22"/>
    <mergeCell ref="A34:A37"/>
    <mergeCell ref="B34:B37"/>
    <mergeCell ref="C34:F34"/>
    <mergeCell ref="G34:J34"/>
    <mergeCell ref="K34:K37"/>
    <mergeCell ref="L34:L37"/>
    <mergeCell ref="I35:I37"/>
    <mergeCell ref="J35:J37"/>
    <mergeCell ref="M19:M22"/>
    <mergeCell ref="A19:A22"/>
    <mergeCell ref="B19:B22"/>
    <mergeCell ref="M34:M37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G65:G67"/>
    <mergeCell ref="H65:H67"/>
    <mergeCell ref="C64:F64"/>
    <mergeCell ref="G64:J64"/>
    <mergeCell ref="K64:K67"/>
    <mergeCell ref="L64:L67"/>
    <mergeCell ref="I65:I67"/>
    <mergeCell ref="J65:J67"/>
    <mergeCell ref="M64:M67"/>
    <mergeCell ref="A64:A67"/>
    <mergeCell ref="B64:B67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N64:N67"/>
    <mergeCell ref="O64:O67"/>
    <mergeCell ref="P64:P67"/>
    <mergeCell ref="C65:C67"/>
    <mergeCell ref="D65:D67"/>
    <mergeCell ref="E65:E67"/>
    <mergeCell ref="F65:F67"/>
    <mergeCell ref="A95:A98"/>
    <mergeCell ref="B95:B98"/>
    <mergeCell ref="C95:F95"/>
    <mergeCell ref="G95:J95"/>
    <mergeCell ref="K95:K98"/>
    <mergeCell ref="L95:L98"/>
    <mergeCell ref="I96:I98"/>
    <mergeCell ref="J96:J98"/>
    <mergeCell ref="M80:M83"/>
    <mergeCell ref="A80:A83"/>
    <mergeCell ref="B80:B83"/>
    <mergeCell ref="M95:M98"/>
    <mergeCell ref="N95:N98"/>
    <mergeCell ref="O95:O98"/>
    <mergeCell ref="P95:P98"/>
    <mergeCell ref="C96:C98"/>
    <mergeCell ref="D96:D98"/>
    <mergeCell ref="E96:E98"/>
    <mergeCell ref="F96:F98"/>
    <mergeCell ref="G96:G98"/>
    <mergeCell ref="H96:H98"/>
    <mergeCell ref="N110:N113"/>
    <mergeCell ref="O110:O113"/>
    <mergeCell ref="P110:P113"/>
    <mergeCell ref="C111:C113"/>
    <mergeCell ref="D111:D113"/>
    <mergeCell ref="E111:E113"/>
    <mergeCell ref="F111:F113"/>
    <mergeCell ref="G111:G113"/>
    <mergeCell ref="H111:H113"/>
    <mergeCell ref="C110:F110"/>
    <mergeCell ref="G110:J110"/>
    <mergeCell ref="K110:K113"/>
    <mergeCell ref="L110:L113"/>
    <mergeCell ref="I111:I113"/>
    <mergeCell ref="J111:J113"/>
    <mergeCell ref="A125:A128"/>
    <mergeCell ref="B125:B128"/>
    <mergeCell ref="C125:F125"/>
    <mergeCell ref="G125:J125"/>
    <mergeCell ref="K125:K128"/>
    <mergeCell ref="L125:L128"/>
    <mergeCell ref="I126:I128"/>
    <mergeCell ref="J126:J128"/>
    <mergeCell ref="M110:M113"/>
    <mergeCell ref="A110:A113"/>
    <mergeCell ref="B110:B113"/>
    <mergeCell ref="M125:M128"/>
    <mergeCell ref="N125:N128"/>
    <mergeCell ref="O125:O128"/>
    <mergeCell ref="P125:P128"/>
    <mergeCell ref="C126:C128"/>
    <mergeCell ref="D126:D128"/>
    <mergeCell ref="E126:E128"/>
    <mergeCell ref="F126:F128"/>
    <mergeCell ref="G126:G128"/>
    <mergeCell ref="H126:H128"/>
    <mergeCell ref="A140:A143"/>
    <mergeCell ref="B140:B143"/>
    <mergeCell ref="C140:F140"/>
    <mergeCell ref="G140:J140"/>
    <mergeCell ref="K140:K143"/>
    <mergeCell ref="L140:L143"/>
    <mergeCell ref="I141:I143"/>
    <mergeCell ref="J141:J143"/>
    <mergeCell ref="A185:A188"/>
    <mergeCell ref="B185:B188"/>
    <mergeCell ref="A155:A158"/>
    <mergeCell ref="B155:B158"/>
    <mergeCell ref="A170:A173"/>
    <mergeCell ref="B170:B173"/>
    <mergeCell ref="C170:F170"/>
    <mergeCell ref="G170:J170"/>
    <mergeCell ref="K170:K173"/>
    <mergeCell ref="L170:L173"/>
    <mergeCell ref="I171:I173"/>
    <mergeCell ref="J171:J173"/>
    <mergeCell ref="M140:M143"/>
    <mergeCell ref="N140:N143"/>
    <mergeCell ref="O140:O143"/>
    <mergeCell ref="P140:P143"/>
    <mergeCell ref="C141:C143"/>
    <mergeCell ref="D141:D143"/>
    <mergeCell ref="E141:E143"/>
    <mergeCell ref="F141:F143"/>
    <mergeCell ref="G141:G143"/>
    <mergeCell ref="H141:H143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C155:F155"/>
    <mergeCell ref="G155:J155"/>
    <mergeCell ref="K155:K158"/>
    <mergeCell ref="L155:L158"/>
    <mergeCell ref="M155:M158"/>
    <mergeCell ref="N155:N158"/>
    <mergeCell ref="O155:O158"/>
    <mergeCell ref="M170:M173"/>
    <mergeCell ref="N170:N173"/>
    <mergeCell ref="O170:O173"/>
    <mergeCell ref="P170:P173"/>
    <mergeCell ref="C171:C173"/>
    <mergeCell ref="D171:D173"/>
    <mergeCell ref="E171:E173"/>
    <mergeCell ref="F171:F173"/>
    <mergeCell ref="G171:G173"/>
    <mergeCell ref="H171:H173"/>
    <mergeCell ref="O185:O188"/>
    <mergeCell ref="P185:P188"/>
    <mergeCell ref="C186:C188"/>
    <mergeCell ref="D186:D188"/>
    <mergeCell ref="E186:E188"/>
    <mergeCell ref="F186:F188"/>
    <mergeCell ref="G186:G188"/>
    <mergeCell ref="H186:H188"/>
    <mergeCell ref="I186:I188"/>
    <mergeCell ref="J186:J188"/>
    <mergeCell ref="C185:F185"/>
    <mergeCell ref="G185:J185"/>
    <mergeCell ref="K185:K188"/>
    <mergeCell ref="L185:L188"/>
    <mergeCell ref="M185:M188"/>
    <mergeCell ref="N185:N188"/>
    <mergeCell ref="A200:A203"/>
    <mergeCell ref="B200:B203"/>
    <mergeCell ref="C200:F200"/>
    <mergeCell ref="G200:J200"/>
    <mergeCell ref="K200:K203"/>
    <mergeCell ref="L200:L203"/>
    <mergeCell ref="M200:M203"/>
    <mergeCell ref="N200:N203"/>
    <mergeCell ref="O200:O203"/>
    <mergeCell ref="P200:P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A261:A264"/>
    <mergeCell ref="B261:B264"/>
    <mergeCell ref="C261:F261"/>
    <mergeCell ref="G261:J261"/>
    <mergeCell ref="K261:K264"/>
    <mergeCell ref="L261:L264"/>
    <mergeCell ref="M261:M264"/>
    <mergeCell ref="N261:N264"/>
    <mergeCell ref="O261:O264"/>
    <mergeCell ref="P261:P264"/>
    <mergeCell ref="C262:C264"/>
    <mergeCell ref="D262:D264"/>
    <mergeCell ref="E262:E264"/>
    <mergeCell ref="F262:F264"/>
    <mergeCell ref="G262:G264"/>
    <mergeCell ref="H262:H264"/>
    <mergeCell ref="I262:I264"/>
    <mergeCell ref="J262:J264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232"/>
  <sheetViews>
    <sheetView topLeftCell="A119" workbookViewId="0">
      <selection activeCell="T134" sqref="T134"/>
    </sheetView>
  </sheetViews>
  <sheetFormatPr defaultRowHeight="15"/>
  <cols>
    <col min="1" max="1" width="13.7109375" customWidth="1"/>
    <col min="14" max="14" width="10.140625" bestFit="1" customWidth="1"/>
    <col min="15" max="16" width="9" bestFit="1" customWidth="1"/>
  </cols>
  <sheetData>
    <row r="1" spans="1:16" ht="24">
      <c r="A1" s="161" t="s">
        <v>135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</row>
    <row r="2" spans="1:16" ht="24">
      <c r="A2" s="161" t="s">
        <v>139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ht="24">
      <c r="A3" s="223" t="s">
        <v>108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</row>
    <row r="4" spans="1:16" ht="24">
      <c r="A4" s="208" t="s">
        <v>1</v>
      </c>
      <c r="B4" s="209" t="s">
        <v>20</v>
      </c>
      <c r="C4" s="210" t="s">
        <v>40</v>
      </c>
      <c r="D4" s="211"/>
      <c r="E4" s="211"/>
      <c r="F4" s="212"/>
      <c r="G4" s="210" t="s">
        <v>41</v>
      </c>
      <c r="H4" s="211"/>
      <c r="I4" s="211"/>
      <c r="J4" s="212"/>
      <c r="K4" s="213" t="s">
        <v>42</v>
      </c>
      <c r="L4" s="213" t="s">
        <v>43</v>
      </c>
      <c r="M4" s="213" t="s">
        <v>44</v>
      </c>
      <c r="N4" s="213" t="s">
        <v>45</v>
      </c>
      <c r="O4" s="213" t="s">
        <v>46</v>
      </c>
      <c r="P4" s="205" t="s">
        <v>21</v>
      </c>
    </row>
    <row r="5" spans="1:16">
      <c r="A5" s="208"/>
      <c r="B5" s="209"/>
      <c r="C5" s="205" t="s">
        <v>47</v>
      </c>
      <c r="D5" s="205" t="s">
        <v>48</v>
      </c>
      <c r="E5" s="205" t="s">
        <v>49</v>
      </c>
      <c r="F5" s="205" t="s">
        <v>50</v>
      </c>
      <c r="G5" s="205" t="s">
        <v>51</v>
      </c>
      <c r="H5" s="205" t="s">
        <v>52</v>
      </c>
      <c r="I5" s="205" t="s">
        <v>49</v>
      </c>
      <c r="J5" s="205" t="s">
        <v>53</v>
      </c>
      <c r="K5" s="214"/>
      <c r="L5" s="214"/>
      <c r="M5" s="214"/>
      <c r="N5" s="214"/>
      <c r="O5" s="214"/>
      <c r="P5" s="206"/>
    </row>
    <row r="6" spans="1:16">
      <c r="A6" s="208"/>
      <c r="B6" s="209"/>
      <c r="C6" s="206"/>
      <c r="D6" s="206"/>
      <c r="E6" s="206"/>
      <c r="F6" s="206"/>
      <c r="G6" s="206"/>
      <c r="H6" s="206"/>
      <c r="I6" s="206"/>
      <c r="J6" s="206"/>
      <c r="K6" s="214"/>
      <c r="L6" s="214"/>
      <c r="M6" s="214"/>
      <c r="N6" s="214"/>
      <c r="O6" s="214"/>
      <c r="P6" s="206"/>
    </row>
    <row r="7" spans="1:16">
      <c r="A7" s="208"/>
      <c r="B7" s="209"/>
      <c r="C7" s="207"/>
      <c r="D7" s="207"/>
      <c r="E7" s="207"/>
      <c r="F7" s="207"/>
      <c r="G7" s="207"/>
      <c r="H7" s="207"/>
      <c r="I7" s="207"/>
      <c r="J7" s="207"/>
      <c r="K7" s="215"/>
      <c r="L7" s="215"/>
      <c r="M7" s="215"/>
      <c r="N7" s="215"/>
      <c r="O7" s="215"/>
      <c r="P7" s="207"/>
    </row>
    <row r="8" spans="1:16" ht="24">
      <c r="A8" s="42" t="s">
        <v>54</v>
      </c>
      <c r="B8" s="42">
        <v>6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10</v>
      </c>
      <c r="H8" s="42">
        <v>0</v>
      </c>
      <c r="I8" s="42">
        <v>0</v>
      </c>
      <c r="J8" s="42">
        <f>G8-H8-I8</f>
        <v>10</v>
      </c>
      <c r="K8" s="42">
        <f>F8+J8</f>
        <v>10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6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7</v>
      </c>
      <c r="H9" s="42">
        <v>0</v>
      </c>
      <c r="I9" s="42">
        <v>0</v>
      </c>
      <c r="J9" s="42">
        <f>G9-H9-I9</f>
        <v>7</v>
      </c>
      <c r="K9" s="42">
        <f>F9+J9</f>
        <v>7</v>
      </c>
      <c r="L9" s="42">
        <v>0</v>
      </c>
      <c r="M9" s="42" t="s">
        <v>82</v>
      </c>
      <c r="N9" s="44">
        <f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16" si="0">L10*O10</f>
        <v>0</v>
      </c>
      <c r="O10" s="44"/>
      <c r="P10" s="44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4">
        <f t="shared" si="0"/>
        <v>0</v>
      </c>
      <c r="O12" s="44"/>
      <c r="P12" s="44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60</v>
      </c>
      <c r="B14" s="42">
        <v>4</v>
      </c>
      <c r="C14" s="42">
        <v>0</v>
      </c>
      <c r="D14" s="42">
        <v>0</v>
      </c>
      <c r="E14" s="42">
        <v>0</v>
      </c>
      <c r="F14" s="42">
        <v>0</v>
      </c>
      <c r="G14" s="42">
        <v>4</v>
      </c>
      <c r="H14" s="42">
        <v>0</v>
      </c>
      <c r="I14" s="42">
        <v>0</v>
      </c>
      <c r="J14" s="42">
        <f>G14-H14-I14</f>
        <v>4</v>
      </c>
      <c r="K14" s="42">
        <f>F14+J14</f>
        <v>4</v>
      </c>
      <c r="L14" s="42">
        <v>0</v>
      </c>
      <c r="M14" s="42" t="s">
        <v>82</v>
      </c>
      <c r="N14" s="44">
        <f t="shared" si="0"/>
        <v>0</v>
      </c>
      <c r="O14" s="44">
        <v>0</v>
      </c>
      <c r="P14" s="44">
        <v>0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>
        <v>0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4">
        <f t="shared" si="0"/>
        <v>0</v>
      </c>
      <c r="O16" s="44"/>
      <c r="P16" s="44"/>
    </row>
    <row r="17" spans="1:16" ht="24">
      <c r="A17" s="84" t="s">
        <v>23</v>
      </c>
      <c r="B17" s="85">
        <f>SUM(B8:B16)</f>
        <v>16</v>
      </c>
      <c r="C17" s="85">
        <f>SUM(C8:C16)</f>
        <v>0</v>
      </c>
      <c r="D17" s="85">
        <f>SUM(D8:D16)</f>
        <v>0</v>
      </c>
      <c r="E17" s="85">
        <f>SUM(E8:E16)</f>
        <v>0</v>
      </c>
      <c r="F17" s="86">
        <f>C17+D17+E17</f>
        <v>0</v>
      </c>
      <c r="G17" s="85">
        <f>SUM(G8:G16)</f>
        <v>21</v>
      </c>
      <c r="H17" s="85">
        <f>SUM(H8:H16)</f>
        <v>0</v>
      </c>
      <c r="I17" s="85">
        <f>SUM(I8:I16)</f>
        <v>0</v>
      </c>
      <c r="J17" s="86">
        <f>G17-H17-I17</f>
        <v>21</v>
      </c>
      <c r="K17" s="86">
        <f>F17+J17</f>
        <v>21</v>
      </c>
      <c r="L17" s="85">
        <f>SUM(L8:L16)</f>
        <v>0</v>
      </c>
      <c r="M17" s="86" t="s">
        <v>82</v>
      </c>
      <c r="N17" s="87">
        <f>SUM(N8:N16)</f>
        <v>0</v>
      </c>
      <c r="O17" s="112" t="e">
        <f>N17/L17</f>
        <v>#DIV/0!</v>
      </c>
      <c r="P17" s="87">
        <f>SUM(P8:P16)/2</f>
        <v>0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8" t="s">
        <v>3</v>
      </c>
      <c r="B19" s="209" t="s">
        <v>20</v>
      </c>
      <c r="C19" s="210" t="s">
        <v>40</v>
      </c>
      <c r="D19" s="211"/>
      <c r="E19" s="211"/>
      <c r="F19" s="212"/>
      <c r="G19" s="210" t="s">
        <v>41</v>
      </c>
      <c r="H19" s="211"/>
      <c r="I19" s="211"/>
      <c r="J19" s="212"/>
      <c r="K19" s="213" t="s">
        <v>42</v>
      </c>
      <c r="L19" s="213" t="s">
        <v>43</v>
      </c>
      <c r="M19" s="213" t="s">
        <v>44</v>
      </c>
      <c r="N19" s="213" t="s">
        <v>45</v>
      </c>
      <c r="O19" s="213" t="s">
        <v>46</v>
      </c>
      <c r="P19" s="205" t="s">
        <v>21</v>
      </c>
    </row>
    <row r="20" spans="1:16">
      <c r="A20" s="208"/>
      <c r="B20" s="209"/>
      <c r="C20" s="205" t="s">
        <v>47</v>
      </c>
      <c r="D20" s="205" t="s">
        <v>48</v>
      </c>
      <c r="E20" s="205" t="s">
        <v>49</v>
      </c>
      <c r="F20" s="205" t="s">
        <v>50</v>
      </c>
      <c r="G20" s="205" t="s">
        <v>51</v>
      </c>
      <c r="H20" s="205" t="s">
        <v>52</v>
      </c>
      <c r="I20" s="205" t="s">
        <v>49</v>
      </c>
      <c r="J20" s="205" t="s">
        <v>53</v>
      </c>
      <c r="K20" s="214"/>
      <c r="L20" s="214"/>
      <c r="M20" s="214"/>
      <c r="N20" s="214"/>
      <c r="O20" s="214"/>
      <c r="P20" s="206"/>
    </row>
    <row r="21" spans="1:16">
      <c r="A21" s="208"/>
      <c r="B21" s="209"/>
      <c r="C21" s="206"/>
      <c r="D21" s="206"/>
      <c r="E21" s="206"/>
      <c r="F21" s="206"/>
      <c r="G21" s="206"/>
      <c r="H21" s="206"/>
      <c r="I21" s="206"/>
      <c r="J21" s="206"/>
      <c r="K21" s="214"/>
      <c r="L21" s="214"/>
      <c r="M21" s="214"/>
      <c r="N21" s="214"/>
      <c r="O21" s="214"/>
      <c r="P21" s="206"/>
    </row>
    <row r="22" spans="1:16">
      <c r="A22" s="208"/>
      <c r="B22" s="209"/>
      <c r="C22" s="207"/>
      <c r="D22" s="207"/>
      <c r="E22" s="207"/>
      <c r="F22" s="207"/>
      <c r="G22" s="207"/>
      <c r="H22" s="207"/>
      <c r="I22" s="207"/>
      <c r="J22" s="207"/>
      <c r="K22" s="215"/>
      <c r="L22" s="215"/>
      <c r="M22" s="215"/>
      <c r="N22" s="215"/>
      <c r="O22" s="215"/>
      <c r="P22" s="207"/>
    </row>
    <row r="23" spans="1:16" ht="24">
      <c r="A23" s="42" t="s">
        <v>54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81"/>
      <c r="M23" s="81"/>
      <c r="N23" s="81"/>
      <c r="O23" s="81"/>
      <c r="P23" s="81"/>
    </row>
    <row r="24" spans="1:16" ht="24">
      <c r="A24" s="42" t="s">
        <v>55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81"/>
      <c r="M24" s="81"/>
      <c r="N24" s="81"/>
      <c r="O24" s="81"/>
      <c r="P24" s="81"/>
    </row>
    <row r="25" spans="1:16" ht="24">
      <c r="A25" s="42" t="s">
        <v>56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81"/>
      <c r="M25" s="81"/>
      <c r="N25" s="81"/>
      <c r="O25" s="81"/>
      <c r="P25" s="81"/>
    </row>
    <row r="26" spans="1:16" ht="24">
      <c r="A26" s="42" t="s">
        <v>57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81"/>
      <c r="M26" s="81"/>
      <c r="N26" s="81"/>
      <c r="O26" s="81"/>
      <c r="P26" s="81"/>
    </row>
    <row r="27" spans="1:16" ht="24">
      <c r="A27" s="42" t="s">
        <v>58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1"/>
      <c r="M27" s="81"/>
      <c r="N27" s="81"/>
      <c r="O27" s="81"/>
      <c r="P27" s="81"/>
    </row>
    <row r="28" spans="1:16" ht="24">
      <c r="A28" s="42" t="s">
        <v>59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1"/>
      <c r="M28" s="81"/>
      <c r="N28" s="81"/>
      <c r="O28" s="81"/>
      <c r="P28" s="81"/>
    </row>
    <row r="29" spans="1:16" ht="24">
      <c r="A29" s="42" t="s">
        <v>60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1"/>
      <c r="M29" s="81"/>
      <c r="N29" s="81"/>
      <c r="O29" s="81"/>
      <c r="P29" s="81"/>
    </row>
    <row r="30" spans="1:16" ht="24">
      <c r="A30" s="42" t="s">
        <v>61</v>
      </c>
      <c r="B30" s="42">
        <v>3</v>
      </c>
      <c r="C30" s="42">
        <v>0</v>
      </c>
      <c r="D30" s="42">
        <v>0</v>
      </c>
      <c r="E30" s="42">
        <v>0</v>
      </c>
      <c r="F30" s="42">
        <f>C30+D30+E30</f>
        <v>0</v>
      </c>
      <c r="G30" s="42">
        <v>19</v>
      </c>
      <c r="H30" s="42">
        <v>0</v>
      </c>
      <c r="I30" s="42">
        <v>0</v>
      </c>
      <c r="J30" s="42">
        <f>G30-H30-I30</f>
        <v>19</v>
      </c>
      <c r="K30" s="42">
        <f>F30+J30</f>
        <v>19</v>
      </c>
      <c r="L30" s="81">
        <v>0</v>
      </c>
      <c r="M30" s="81">
        <v>0</v>
      </c>
      <c r="N30" s="81">
        <v>0</v>
      </c>
      <c r="O30" s="81" t="e">
        <f>N30/L30</f>
        <v>#DIV/0!</v>
      </c>
      <c r="P30" s="81">
        <v>0</v>
      </c>
    </row>
    <row r="31" spans="1:16" ht="24">
      <c r="A31" s="42" t="s">
        <v>62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1"/>
      <c r="M31" s="81"/>
      <c r="N31" s="81"/>
      <c r="O31" s="81"/>
      <c r="P31" s="81"/>
    </row>
    <row r="32" spans="1:16" ht="24">
      <c r="A32" s="84" t="s">
        <v>23</v>
      </c>
      <c r="B32" s="85">
        <f>SUM(B30:B31)</f>
        <v>3</v>
      </c>
      <c r="C32" s="85">
        <f>SUM(C30:C31)</f>
        <v>0</v>
      </c>
      <c r="D32" s="85">
        <f>SUM(D30:D31)</f>
        <v>0</v>
      </c>
      <c r="E32" s="85">
        <f>SUM(E30:E31)</f>
        <v>0</v>
      </c>
      <c r="F32" s="86">
        <f>C32+D32+E32</f>
        <v>0</v>
      </c>
      <c r="G32" s="85">
        <f>SUM(G30:G31)</f>
        <v>19</v>
      </c>
      <c r="H32" s="85">
        <f>SUM(H30:H31)</f>
        <v>0</v>
      </c>
      <c r="I32" s="85">
        <f>SUM(I30:I31)</f>
        <v>0</v>
      </c>
      <c r="J32" s="86">
        <f>G32-H32-I32</f>
        <v>19</v>
      </c>
      <c r="K32" s="85">
        <f>SUM(K30:K31)</f>
        <v>19</v>
      </c>
      <c r="L32" s="85">
        <f>SUM(L30:L31)</f>
        <v>0</v>
      </c>
      <c r="M32" s="85">
        <f>SUM(M30:M31)</f>
        <v>0</v>
      </c>
      <c r="N32" s="85">
        <f>SUM(N30:N31)</f>
        <v>0</v>
      </c>
      <c r="O32" s="89" t="e">
        <f>N32/L32</f>
        <v>#DIV/0!</v>
      </c>
      <c r="P32" s="89">
        <f>SUM(P23:P31)/1</f>
        <v>0</v>
      </c>
    </row>
    <row r="33" spans="1:20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20" ht="24">
      <c r="A34" s="208" t="s">
        <v>85</v>
      </c>
      <c r="B34" s="209" t="s">
        <v>20</v>
      </c>
      <c r="C34" s="210" t="s">
        <v>40</v>
      </c>
      <c r="D34" s="211"/>
      <c r="E34" s="211"/>
      <c r="F34" s="212"/>
      <c r="G34" s="210" t="s">
        <v>41</v>
      </c>
      <c r="H34" s="211"/>
      <c r="I34" s="211"/>
      <c r="J34" s="212"/>
      <c r="K34" s="213" t="s">
        <v>42</v>
      </c>
      <c r="L34" s="213" t="s">
        <v>43</v>
      </c>
      <c r="M34" s="213" t="s">
        <v>44</v>
      </c>
      <c r="N34" s="213" t="s">
        <v>45</v>
      </c>
      <c r="O34" s="213" t="s">
        <v>46</v>
      </c>
      <c r="P34" s="205" t="s">
        <v>21</v>
      </c>
    </row>
    <row r="35" spans="1:20">
      <c r="A35" s="208"/>
      <c r="B35" s="209"/>
      <c r="C35" s="205" t="s">
        <v>47</v>
      </c>
      <c r="D35" s="205" t="s">
        <v>48</v>
      </c>
      <c r="E35" s="205" t="s">
        <v>49</v>
      </c>
      <c r="F35" s="205" t="s">
        <v>50</v>
      </c>
      <c r="G35" s="205" t="s">
        <v>51</v>
      </c>
      <c r="H35" s="205" t="s">
        <v>52</v>
      </c>
      <c r="I35" s="205" t="s">
        <v>49</v>
      </c>
      <c r="J35" s="205" t="s">
        <v>53</v>
      </c>
      <c r="K35" s="214"/>
      <c r="L35" s="214"/>
      <c r="M35" s="214"/>
      <c r="N35" s="214"/>
      <c r="O35" s="214"/>
      <c r="P35" s="206"/>
    </row>
    <row r="36" spans="1:20">
      <c r="A36" s="208"/>
      <c r="B36" s="209"/>
      <c r="C36" s="206"/>
      <c r="D36" s="206"/>
      <c r="E36" s="206"/>
      <c r="F36" s="206"/>
      <c r="G36" s="206"/>
      <c r="H36" s="206"/>
      <c r="I36" s="206"/>
      <c r="J36" s="206"/>
      <c r="K36" s="214"/>
      <c r="L36" s="214"/>
      <c r="M36" s="214"/>
      <c r="N36" s="214"/>
      <c r="O36" s="214"/>
      <c r="P36" s="206"/>
    </row>
    <row r="37" spans="1:20">
      <c r="A37" s="208"/>
      <c r="B37" s="209"/>
      <c r="C37" s="207"/>
      <c r="D37" s="207"/>
      <c r="E37" s="207"/>
      <c r="F37" s="207"/>
      <c r="G37" s="207"/>
      <c r="H37" s="207"/>
      <c r="I37" s="207"/>
      <c r="J37" s="207"/>
      <c r="K37" s="215"/>
      <c r="L37" s="215"/>
      <c r="M37" s="215"/>
      <c r="N37" s="215"/>
      <c r="O37" s="215"/>
      <c r="P37" s="207"/>
    </row>
    <row r="38" spans="1:20" ht="24">
      <c r="A38" s="42" t="s">
        <v>54</v>
      </c>
      <c r="B38" s="42">
        <v>1</v>
      </c>
      <c r="C38" s="42">
        <v>29</v>
      </c>
      <c r="D38" s="42">
        <v>0</v>
      </c>
      <c r="E38" s="42">
        <v>0</v>
      </c>
      <c r="F38" s="42">
        <f>C38+D38+E38</f>
        <v>29</v>
      </c>
      <c r="G38" s="42">
        <v>0</v>
      </c>
      <c r="H38" s="42">
        <v>0</v>
      </c>
      <c r="I38" s="42">
        <v>0</v>
      </c>
      <c r="J38" s="42">
        <f>G38-D38-I38</f>
        <v>0</v>
      </c>
      <c r="K38" s="42">
        <f>F38+J38</f>
        <v>29</v>
      </c>
      <c r="L38" s="42">
        <v>0</v>
      </c>
      <c r="M38" s="42">
        <v>0</v>
      </c>
      <c r="N38" s="42">
        <v>0</v>
      </c>
      <c r="O38" s="42" t="e">
        <f>N38/L38</f>
        <v>#DIV/0!</v>
      </c>
      <c r="P38" s="42">
        <v>0</v>
      </c>
    </row>
    <row r="39" spans="1:20" ht="24">
      <c r="A39" s="42" t="s">
        <v>55</v>
      </c>
      <c r="B39" s="42">
        <v>1</v>
      </c>
      <c r="C39" s="42">
        <v>32</v>
      </c>
      <c r="D39" s="42">
        <v>0</v>
      </c>
      <c r="E39" s="42">
        <v>0</v>
      </c>
      <c r="F39" s="42">
        <f t="shared" ref="F39:F47" si="1">C39+D39+E39</f>
        <v>32</v>
      </c>
      <c r="G39" s="42">
        <v>0</v>
      </c>
      <c r="H39" s="42">
        <v>0</v>
      </c>
      <c r="I39" s="42">
        <v>0</v>
      </c>
      <c r="J39" s="42">
        <f t="shared" ref="J39:J44" si="2">G39-D39-I39</f>
        <v>0</v>
      </c>
      <c r="K39" s="42">
        <f t="shared" ref="K39:K47" si="3">F39+J39</f>
        <v>32</v>
      </c>
      <c r="L39" s="42">
        <v>0</v>
      </c>
      <c r="M39" s="42">
        <v>0</v>
      </c>
      <c r="N39" s="42">
        <v>0</v>
      </c>
      <c r="O39" s="42" t="e">
        <f t="shared" ref="O39:O47" si="4">N39/L39</f>
        <v>#DIV/0!</v>
      </c>
      <c r="P39" s="42">
        <v>0</v>
      </c>
    </row>
    <row r="40" spans="1:20" ht="24">
      <c r="A40" s="42" t="s">
        <v>56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</row>
    <row r="41" spans="1:20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</row>
    <row r="42" spans="1:20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</row>
    <row r="43" spans="1:20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</row>
    <row r="44" spans="1:20" ht="24">
      <c r="A44" s="42" t="s">
        <v>60</v>
      </c>
      <c r="B44" s="42">
        <v>1</v>
      </c>
      <c r="C44" s="42">
        <v>25</v>
      </c>
      <c r="D44" s="42">
        <v>0</v>
      </c>
      <c r="E44" s="42">
        <v>0</v>
      </c>
      <c r="F44" s="42">
        <f t="shared" si="1"/>
        <v>25</v>
      </c>
      <c r="G44" s="42">
        <v>0</v>
      </c>
      <c r="H44" s="42">
        <v>0</v>
      </c>
      <c r="I44" s="42">
        <v>0</v>
      </c>
      <c r="J44" s="42">
        <f t="shared" si="2"/>
        <v>0</v>
      </c>
      <c r="K44" s="42">
        <f t="shared" si="3"/>
        <v>25</v>
      </c>
      <c r="L44" s="42">
        <v>0</v>
      </c>
      <c r="M44" s="42">
        <v>0</v>
      </c>
      <c r="N44" s="42">
        <v>0</v>
      </c>
      <c r="O44" s="42" t="e">
        <f t="shared" si="4"/>
        <v>#DIV/0!</v>
      </c>
      <c r="P44" s="42">
        <v>0</v>
      </c>
      <c r="T44" s="7" t="s">
        <v>117</v>
      </c>
    </row>
    <row r="45" spans="1:20" ht="24">
      <c r="A45" s="42" t="s">
        <v>61</v>
      </c>
      <c r="B45" s="42">
        <v>26</v>
      </c>
      <c r="C45" s="42">
        <v>126</v>
      </c>
      <c r="D45" s="42">
        <v>0</v>
      </c>
      <c r="E45" s="42">
        <v>0</v>
      </c>
      <c r="F45" s="42">
        <f t="shared" si="1"/>
        <v>126</v>
      </c>
      <c r="G45" s="42">
        <v>495</v>
      </c>
      <c r="H45" s="42">
        <v>0</v>
      </c>
      <c r="I45" s="42">
        <v>0</v>
      </c>
      <c r="J45" s="42">
        <v>495</v>
      </c>
      <c r="K45" s="42">
        <f t="shared" si="3"/>
        <v>621</v>
      </c>
      <c r="L45" s="42">
        <v>0</v>
      </c>
      <c r="M45" s="42">
        <v>0</v>
      </c>
      <c r="N45" s="42">
        <v>0</v>
      </c>
      <c r="O45" s="42" t="e">
        <f t="shared" si="4"/>
        <v>#DIV/0!</v>
      </c>
      <c r="P45" s="42">
        <v>0</v>
      </c>
    </row>
    <row r="46" spans="1:20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20" ht="24">
      <c r="A47" s="84" t="s">
        <v>23</v>
      </c>
      <c r="B47" s="85">
        <f>SUM(B38:B46)</f>
        <v>29</v>
      </c>
      <c r="C47" s="85">
        <f>SUM(C38:C46)</f>
        <v>212</v>
      </c>
      <c r="D47" s="85">
        <f>SUM(D38:D46)</f>
        <v>0</v>
      </c>
      <c r="E47" s="85">
        <f>SUM(E38:E46)</f>
        <v>0</v>
      </c>
      <c r="F47" s="86">
        <f t="shared" si="1"/>
        <v>212</v>
      </c>
      <c r="G47" s="85">
        <f>SUM(G38:G46)</f>
        <v>495</v>
      </c>
      <c r="H47" s="85">
        <f>SUM(H38:H46)</f>
        <v>0</v>
      </c>
      <c r="I47" s="85">
        <f>SUM(I38:I46)</f>
        <v>0</v>
      </c>
      <c r="J47" s="86">
        <f>G47-H47-I47</f>
        <v>495</v>
      </c>
      <c r="K47" s="86">
        <f t="shared" si="3"/>
        <v>707</v>
      </c>
      <c r="L47" s="86">
        <f>SUM(L38:L46)</f>
        <v>0</v>
      </c>
      <c r="M47" s="86">
        <v>0</v>
      </c>
      <c r="N47" s="86">
        <f>SUM(N38:N46)</f>
        <v>0</v>
      </c>
      <c r="O47" s="86" t="e">
        <f t="shared" si="4"/>
        <v>#DIV/0!</v>
      </c>
      <c r="P47" s="90">
        <f>SUM(P38:P46)/3</f>
        <v>0</v>
      </c>
    </row>
    <row r="48" spans="1:20" ht="17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</row>
    <row r="49" spans="1:16" ht="24">
      <c r="A49" s="208" t="s">
        <v>6</v>
      </c>
      <c r="B49" s="209" t="s">
        <v>20</v>
      </c>
      <c r="C49" s="210" t="s">
        <v>40</v>
      </c>
      <c r="D49" s="211"/>
      <c r="E49" s="211"/>
      <c r="F49" s="212"/>
      <c r="G49" s="210" t="s">
        <v>41</v>
      </c>
      <c r="H49" s="211"/>
      <c r="I49" s="211"/>
      <c r="J49" s="212"/>
      <c r="K49" s="213" t="s">
        <v>42</v>
      </c>
      <c r="L49" s="213" t="s">
        <v>43</v>
      </c>
      <c r="M49" s="213" t="s">
        <v>44</v>
      </c>
      <c r="N49" s="213" t="s">
        <v>45</v>
      </c>
      <c r="O49" s="213" t="s">
        <v>46</v>
      </c>
      <c r="P49" s="205" t="s">
        <v>21</v>
      </c>
    </row>
    <row r="50" spans="1:16">
      <c r="A50" s="208"/>
      <c r="B50" s="209"/>
      <c r="C50" s="205" t="s">
        <v>47</v>
      </c>
      <c r="D50" s="205" t="s">
        <v>48</v>
      </c>
      <c r="E50" s="205" t="s">
        <v>49</v>
      </c>
      <c r="F50" s="205" t="s">
        <v>50</v>
      </c>
      <c r="G50" s="205" t="s">
        <v>51</v>
      </c>
      <c r="H50" s="205" t="s">
        <v>52</v>
      </c>
      <c r="I50" s="205" t="s">
        <v>49</v>
      </c>
      <c r="J50" s="205" t="s">
        <v>53</v>
      </c>
      <c r="K50" s="214"/>
      <c r="L50" s="214"/>
      <c r="M50" s="214"/>
      <c r="N50" s="214"/>
      <c r="O50" s="214"/>
      <c r="P50" s="206"/>
    </row>
    <row r="51" spans="1:16">
      <c r="A51" s="208"/>
      <c r="B51" s="209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>
      <c r="A52" s="208"/>
      <c r="B52" s="209"/>
      <c r="C52" s="207"/>
      <c r="D52" s="207"/>
      <c r="E52" s="207"/>
      <c r="F52" s="207"/>
      <c r="G52" s="207"/>
      <c r="H52" s="207"/>
      <c r="I52" s="207"/>
      <c r="J52" s="207"/>
      <c r="K52" s="215"/>
      <c r="L52" s="215"/>
      <c r="M52" s="215"/>
      <c r="N52" s="215"/>
      <c r="O52" s="215"/>
      <c r="P52" s="207"/>
    </row>
    <row r="53" spans="1:16" ht="24">
      <c r="A53" s="42" t="s">
        <v>54</v>
      </c>
      <c r="B53" s="42">
        <v>5</v>
      </c>
      <c r="C53" s="42">
        <v>0</v>
      </c>
      <c r="D53" s="42">
        <v>0</v>
      </c>
      <c r="E53" s="42">
        <v>0</v>
      </c>
      <c r="F53" s="42">
        <f>C53+D53+E53</f>
        <v>0</v>
      </c>
      <c r="G53" s="42">
        <v>12</v>
      </c>
      <c r="H53" s="42">
        <v>0</v>
      </c>
      <c r="I53" s="42">
        <v>0</v>
      </c>
      <c r="J53" s="42">
        <f>G53-H53-I53</f>
        <v>12</v>
      </c>
      <c r="K53" s="42">
        <f>F53+J53</f>
        <v>12</v>
      </c>
      <c r="L53" s="42">
        <v>0</v>
      </c>
      <c r="M53" s="42" t="s">
        <v>82</v>
      </c>
      <c r="N53" s="44">
        <f>L53*O53</f>
        <v>0</v>
      </c>
      <c r="O53" s="44">
        <v>0</v>
      </c>
      <c r="P53" s="44">
        <v>0</v>
      </c>
    </row>
    <row r="54" spans="1:16" ht="24">
      <c r="A54" s="42" t="s">
        <v>55</v>
      </c>
      <c r="B54" s="42">
        <v>7</v>
      </c>
      <c r="C54" s="42">
        <v>0</v>
      </c>
      <c r="D54" s="42">
        <v>0</v>
      </c>
      <c r="E54" s="42">
        <v>0</v>
      </c>
      <c r="F54" s="42">
        <f t="shared" ref="F54:F62" si="5">C54+D54+E54</f>
        <v>0</v>
      </c>
      <c r="G54" s="42">
        <v>8</v>
      </c>
      <c r="H54" s="42">
        <v>0</v>
      </c>
      <c r="I54" s="42">
        <v>0</v>
      </c>
      <c r="J54" s="42">
        <f t="shared" ref="J54:J62" si="6">G54-H54-I54</f>
        <v>8</v>
      </c>
      <c r="K54" s="42">
        <f t="shared" ref="K54:K62" si="7">F54+J54</f>
        <v>8</v>
      </c>
      <c r="L54" s="42">
        <v>0</v>
      </c>
      <c r="M54" s="42" t="s">
        <v>82</v>
      </c>
      <c r="N54" s="44">
        <f t="shared" ref="N54:N55" si="8">L54*O54</f>
        <v>0</v>
      </c>
      <c r="O54" s="44">
        <v>0</v>
      </c>
      <c r="P54" s="44">
        <v>0</v>
      </c>
    </row>
    <row r="55" spans="1:16" ht="24">
      <c r="A55" s="42" t="s">
        <v>56</v>
      </c>
      <c r="B55" s="42">
        <v>2</v>
      </c>
      <c r="C55" s="42">
        <v>4</v>
      </c>
      <c r="D55" s="42">
        <v>0</v>
      </c>
      <c r="E55" s="42">
        <v>0</v>
      </c>
      <c r="F55" s="42">
        <f t="shared" si="5"/>
        <v>4</v>
      </c>
      <c r="G55" s="42">
        <v>0</v>
      </c>
      <c r="H55" s="42">
        <v>0</v>
      </c>
      <c r="I55" s="42">
        <v>0</v>
      </c>
      <c r="J55" s="42">
        <f t="shared" si="6"/>
        <v>0</v>
      </c>
      <c r="K55" s="42">
        <f t="shared" si="7"/>
        <v>4</v>
      </c>
      <c r="L55" s="42">
        <v>0</v>
      </c>
      <c r="M55" s="42" t="s">
        <v>82</v>
      </c>
      <c r="N55" s="44">
        <f t="shared" si="8"/>
        <v>0</v>
      </c>
      <c r="O55" s="44">
        <v>0</v>
      </c>
      <c r="P55" s="44">
        <v>0</v>
      </c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4">
        <v>0</v>
      </c>
      <c r="O56" s="44"/>
      <c r="P56" s="44"/>
    </row>
    <row r="57" spans="1:16" ht="24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4">
        <v>0</v>
      </c>
      <c r="O57" s="44"/>
      <c r="P57" s="44"/>
    </row>
    <row r="58" spans="1:16" ht="24">
      <c r="A58" s="42" t="s">
        <v>59</v>
      </c>
      <c r="B58" s="42">
        <v>2</v>
      </c>
      <c r="C58" s="42">
        <v>0</v>
      </c>
      <c r="D58" s="42">
        <v>0</v>
      </c>
      <c r="E58" s="42">
        <v>0</v>
      </c>
      <c r="F58" s="42">
        <f t="shared" si="5"/>
        <v>0</v>
      </c>
      <c r="G58" s="42">
        <v>3</v>
      </c>
      <c r="H58" s="42">
        <v>0</v>
      </c>
      <c r="I58" s="42">
        <v>0</v>
      </c>
      <c r="J58" s="42">
        <f t="shared" si="6"/>
        <v>3</v>
      </c>
      <c r="K58" s="42">
        <f t="shared" si="7"/>
        <v>3</v>
      </c>
      <c r="L58" s="42">
        <v>0</v>
      </c>
      <c r="M58" s="42" t="s">
        <v>82</v>
      </c>
      <c r="N58" s="44">
        <f>L58*O58</f>
        <v>0</v>
      </c>
      <c r="O58" s="44">
        <v>0</v>
      </c>
      <c r="P58" s="44">
        <v>0</v>
      </c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4"/>
      <c r="O59" s="44"/>
      <c r="P59" s="44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4"/>
      <c r="O60" s="44"/>
      <c r="P60" s="44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4"/>
      <c r="O61" s="44"/>
      <c r="P61" s="44"/>
    </row>
    <row r="62" spans="1:16" ht="24">
      <c r="A62" s="84" t="s">
        <v>23</v>
      </c>
      <c r="B62" s="85">
        <f>SUM(B53:B61)</f>
        <v>16</v>
      </c>
      <c r="C62" s="85">
        <f>SUM(C53:C61)</f>
        <v>4</v>
      </c>
      <c r="D62" s="85"/>
      <c r="E62" s="85"/>
      <c r="F62" s="86">
        <f t="shared" si="5"/>
        <v>4</v>
      </c>
      <c r="G62" s="85">
        <f>SUM(G53:G61)</f>
        <v>23</v>
      </c>
      <c r="H62" s="85"/>
      <c r="I62" s="85"/>
      <c r="J62" s="86">
        <f t="shared" si="6"/>
        <v>23</v>
      </c>
      <c r="K62" s="86">
        <f t="shared" si="7"/>
        <v>27</v>
      </c>
      <c r="L62" s="85">
        <f>SUM(L53:L61)</f>
        <v>0</v>
      </c>
      <c r="M62" s="42" t="s">
        <v>82</v>
      </c>
      <c r="N62" s="87">
        <f>SUM(N53:N61)</f>
        <v>0</v>
      </c>
      <c r="O62" s="112" t="e">
        <f>N62/L62</f>
        <v>#DIV/0!</v>
      </c>
      <c r="P62" s="112">
        <f>SUM(P53:P61)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8" t="s">
        <v>24</v>
      </c>
      <c r="B64" s="209" t="s">
        <v>20</v>
      </c>
      <c r="C64" s="210" t="s">
        <v>40</v>
      </c>
      <c r="D64" s="211"/>
      <c r="E64" s="211"/>
      <c r="F64" s="212"/>
      <c r="G64" s="210" t="s">
        <v>41</v>
      </c>
      <c r="H64" s="211"/>
      <c r="I64" s="211"/>
      <c r="J64" s="212"/>
      <c r="K64" s="213" t="s">
        <v>42</v>
      </c>
      <c r="L64" s="213" t="s">
        <v>43</v>
      </c>
      <c r="M64" s="213" t="s">
        <v>44</v>
      </c>
      <c r="N64" s="213" t="s">
        <v>45</v>
      </c>
      <c r="O64" s="213" t="s">
        <v>46</v>
      </c>
      <c r="P64" s="205" t="s">
        <v>21</v>
      </c>
    </row>
    <row r="65" spans="1:16">
      <c r="A65" s="208"/>
      <c r="B65" s="209"/>
      <c r="C65" s="205" t="s">
        <v>47</v>
      </c>
      <c r="D65" s="205" t="s">
        <v>48</v>
      </c>
      <c r="E65" s="205" t="s">
        <v>49</v>
      </c>
      <c r="F65" s="205" t="s">
        <v>50</v>
      </c>
      <c r="G65" s="205" t="s">
        <v>51</v>
      </c>
      <c r="H65" s="205" t="s">
        <v>52</v>
      </c>
      <c r="I65" s="205" t="s">
        <v>49</v>
      </c>
      <c r="J65" s="205" t="s">
        <v>53</v>
      </c>
      <c r="K65" s="214"/>
      <c r="L65" s="214"/>
      <c r="M65" s="214"/>
      <c r="N65" s="214"/>
      <c r="O65" s="214"/>
      <c r="P65" s="206"/>
    </row>
    <row r="66" spans="1:16">
      <c r="A66" s="208"/>
      <c r="B66" s="209"/>
      <c r="C66" s="206"/>
      <c r="D66" s="206"/>
      <c r="E66" s="206"/>
      <c r="F66" s="206"/>
      <c r="G66" s="206"/>
      <c r="H66" s="206"/>
      <c r="I66" s="206"/>
      <c r="J66" s="206"/>
      <c r="K66" s="214"/>
      <c r="L66" s="214"/>
      <c r="M66" s="214"/>
      <c r="N66" s="214"/>
      <c r="O66" s="214"/>
      <c r="P66" s="206"/>
    </row>
    <row r="67" spans="1:16">
      <c r="A67" s="208"/>
      <c r="B67" s="209"/>
      <c r="C67" s="207"/>
      <c r="D67" s="207"/>
      <c r="E67" s="207"/>
      <c r="F67" s="207"/>
      <c r="G67" s="207"/>
      <c r="H67" s="207"/>
      <c r="I67" s="207"/>
      <c r="J67" s="207"/>
      <c r="K67" s="215"/>
      <c r="L67" s="215"/>
      <c r="M67" s="215"/>
      <c r="N67" s="215"/>
      <c r="O67" s="215"/>
      <c r="P67" s="207"/>
    </row>
    <row r="68" spans="1:16" ht="24">
      <c r="A68" s="42" t="s">
        <v>54</v>
      </c>
      <c r="B68" s="42">
        <v>6</v>
      </c>
      <c r="C68" s="42">
        <v>31</v>
      </c>
      <c r="D68" s="42">
        <v>0</v>
      </c>
      <c r="E68" s="42">
        <v>0</v>
      </c>
      <c r="F68" s="42">
        <f>C68+D68+E68</f>
        <v>31</v>
      </c>
      <c r="G68" s="42">
        <v>26</v>
      </c>
      <c r="H68" s="42">
        <v>0</v>
      </c>
      <c r="I68" s="42">
        <v>0</v>
      </c>
      <c r="J68" s="42">
        <f>G68-H68-I68</f>
        <v>26</v>
      </c>
      <c r="K68" s="42">
        <f>F68+J68</f>
        <v>57</v>
      </c>
      <c r="L68" s="81"/>
      <c r="M68" s="81" t="s">
        <v>82</v>
      </c>
      <c r="N68" s="82">
        <f>L68*O68</f>
        <v>0</v>
      </c>
      <c r="O68" s="82"/>
      <c r="P68" s="82"/>
    </row>
    <row r="69" spans="1:16" ht="24">
      <c r="A69" s="42" t="s">
        <v>55</v>
      </c>
      <c r="B69" s="42">
        <v>3</v>
      </c>
      <c r="C69" s="42">
        <v>0</v>
      </c>
      <c r="D69" s="42">
        <v>0</v>
      </c>
      <c r="E69" s="42">
        <v>0</v>
      </c>
      <c r="F69" s="42">
        <f t="shared" ref="F69:F77" si="9">C69+D69+E69</f>
        <v>0</v>
      </c>
      <c r="G69" s="42">
        <v>7</v>
      </c>
      <c r="H69" s="42">
        <v>0</v>
      </c>
      <c r="I69" s="42">
        <v>0</v>
      </c>
      <c r="J69" s="42">
        <f t="shared" ref="J69:J77" si="10">G69-H69-I69</f>
        <v>7</v>
      </c>
      <c r="K69" s="42">
        <f t="shared" ref="K69:K77" si="11">F69+J69</f>
        <v>7</v>
      </c>
      <c r="L69" s="81"/>
      <c r="M69" s="81" t="s">
        <v>82</v>
      </c>
      <c r="N69" s="82">
        <f t="shared" ref="N69:N76" si="12">L69*O69</f>
        <v>0</v>
      </c>
      <c r="O69" s="82"/>
      <c r="P69" s="82"/>
    </row>
    <row r="70" spans="1:16" ht="24">
      <c r="A70" s="42" t="s">
        <v>56</v>
      </c>
      <c r="B70" s="42">
        <v>1</v>
      </c>
      <c r="C70" s="42">
        <v>0</v>
      </c>
      <c r="D70" s="42">
        <v>0</v>
      </c>
      <c r="E70" s="42">
        <v>0</v>
      </c>
      <c r="F70" s="42">
        <f t="shared" si="9"/>
        <v>0</v>
      </c>
      <c r="G70" s="42">
        <v>1</v>
      </c>
      <c r="H70" s="42">
        <v>0</v>
      </c>
      <c r="I70" s="42">
        <v>0</v>
      </c>
      <c r="J70" s="42">
        <f t="shared" si="10"/>
        <v>1</v>
      </c>
      <c r="K70" s="42">
        <f t="shared" si="11"/>
        <v>1</v>
      </c>
      <c r="L70" s="81"/>
      <c r="M70" s="81" t="s">
        <v>82</v>
      </c>
      <c r="N70" s="82">
        <f t="shared" si="12"/>
        <v>0</v>
      </c>
      <c r="O70" s="82"/>
      <c r="P70" s="82"/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1"/>
      <c r="M71" s="81"/>
      <c r="N71" s="82">
        <f t="shared" si="12"/>
        <v>0</v>
      </c>
      <c r="O71" s="82"/>
      <c r="P71" s="82"/>
    </row>
    <row r="72" spans="1:16" ht="24">
      <c r="A72" s="42" t="s">
        <v>58</v>
      </c>
      <c r="B72" s="42">
        <v>1</v>
      </c>
      <c r="C72" s="42">
        <v>0</v>
      </c>
      <c r="D72" s="42">
        <v>0</v>
      </c>
      <c r="E72" s="42">
        <v>0</v>
      </c>
      <c r="F72" s="42">
        <f t="shared" si="9"/>
        <v>0</v>
      </c>
      <c r="G72" s="42">
        <v>8</v>
      </c>
      <c r="H72" s="42">
        <v>0</v>
      </c>
      <c r="I72" s="42">
        <v>0</v>
      </c>
      <c r="J72" s="42">
        <f t="shared" si="10"/>
        <v>8</v>
      </c>
      <c r="K72" s="42">
        <f t="shared" si="11"/>
        <v>8</v>
      </c>
      <c r="L72" s="81"/>
      <c r="M72" s="81" t="s">
        <v>82</v>
      </c>
      <c r="N72" s="82">
        <f t="shared" si="12"/>
        <v>0</v>
      </c>
      <c r="O72" s="82"/>
      <c r="P72" s="82"/>
    </row>
    <row r="73" spans="1:16" ht="24">
      <c r="A73" s="42" t="s">
        <v>59</v>
      </c>
      <c r="B73" s="42">
        <v>1</v>
      </c>
      <c r="C73" s="42">
        <v>0</v>
      </c>
      <c r="D73" s="42">
        <v>0</v>
      </c>
      <c r="E73" s="42">
        <v>0</v>
      </c>
      <c r="F73" s="42">
        <f t="shared" si="9"/>
        <v>0</v>
      </c>
      <c r="G73" s="42">
        <v>1</v>
      </c>
      <c r="H73" s="42">
        <v>0</v>
      </c>
      <c r="I73" s="42">
        <v>0</v>
      </c>
      <c r="J73" s="42">
        <f t="shared" si="10"/>
        <v>1</v>
      </c>
      <c r="K73" s="42">
        <f t="shared" si="11"/>
        <v>1</v>
      </c>
      <c r="L73" s="81"/>
      <c r="M73" s="81" t="s">
        <v>82</v>
      </c>
      <c r="N73" s="82">
        <f t="shared" si="12"/>
        <v>0</v>
      </c>
      <c r="O73" s="82"/>
      <c r="P73" s="82"/>
    </row>
    <row r="74" spans="1:16" ht="24">
      <c r="A74" s="42" t="s">
        <v>60</v>
      </c>
      <c r="B74" s="42">
        <v>1</v>
      </c>
      <c r="C74" s="42">
        <v>0</v>
      </c>
      <c r="D74" s="42">
        <v>0</v>
      </c>
      <c r="E74" s="42">
        <v>0</v>
      </c>
      <c r="F74" s="42">
        <f t="shared" si="9"/>
        <v>0</v>
      </c>
      <c r="G74" s="42">
        <v>1</v>
      </c>
      <c r="H74" s="42">
        <v>0</v>
      </c>
      <c r="I74" s="42">
        <v>0</v>
      </c>
      <c r="J74" s="42">
        <f t="shared" si="10"/>
        <v>1</v>
      </c>
      <c r="K74" s="42">
        <f t="shared" si="11"/>
        <v>1</v>
      </c>
      <c r="L74" s="81"/>
      <c r="M74" s="81" t="s">
        <v>82</v>
      </c>
      <c r="N74" s="82">
        <f t="shared" si="12"/>
        <v>0</v>
      </c>
      <c r="O74" s="82"/>
      <c r="P74" s="82"/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81"/>
      <c r="M75" s="81"/>
      <c r="N75" s="82">
        <f t="shared" si="12"/>
        <v>0</v>
      </c>
      <c r="O75" s="82"/>
      <c r="P75" s="82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1"/>
      <c r="M76" s="81"/>
      <c r="N76" s="82">
        <f t="shared" si="12"/>
        <v>0</v>
      </c>
      <c r="O76" s="82"/>
      <c r="P76" s="82"/>
    </row>
    <row r="77" spans="1:16" ht="24">
      <c r="A77" s="84" t="s">
        <v>23</v>
      </c>
      <c r="B77" s="85">
        <f>SUM(B68:B76)</f>
        <v>13</v>
      </c>
      <c r="C77" s="85">
        <f>SUM(C68:C76)</f>
        <v>31</v>
      </c>
      <c r="D77" s="85"/>
      <c r="E77" s="85"/>
      <c r="F77" s="86">
        <f t="shared" si="9"/>
        <v>31</v>
      </c>
      <c r="G77" s="85">
        <f>SUM(G68:G76)</f>
        <v>44</v>
      </c>
      <c r="H77" s="85"/>
      <c r="I77" s="85"/>
      <c r="J77" s="86">
        <f t="shared" si="10"/>
        <v>44</v>
      </c>
      <c r="K77" s="86">
        <f t="shared" si="11"/>
        <v>75</v>
      </c>
      <c r="L77" s="85">
        <f>SUM(L68:L76)</f>
        <v>0</v>
      </c>
      <c r="M77" s="85" t="s">
        <v>82</v>
      </c>
      <c r="N77" s="87">
        <f>SUM(N68:N76)</f>
        <v>0</v>
      </c>
      <c r="O77" s="88" t="e">
        <f t="shared" ref="O77" si="13">N77/L77</f>
        <v>#DIV/0!</v>
      </c>
      <c r="P77" s="88">
        <f>SUM(P68:P76)/6</f>
        <v>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24">
      <c r="A79" s="208" t="s">
        <v>12</v>
      </c>
      <c r="B79" s="209" t="s">
        <v>20</v>
      </c>
      <c r="C79" s="210" t="s">
        <v>40</v>
      </c>
      <c r="D79" s="211"/>
      <c r="E79" s="211"/>
      <c r="F79" s="212"/>
      <c r="G79" s="210" t="s">
        <v>41</v>
      </c>
      <c r="H79" s="211"/>
      <c r="I79" s="211"/>
      <c r="J79" s="212"/>
      <c r="K79" s="213" t="s">
        <v>42</v>
      </c>
      <c r="L79" s="213" t="s">
        <v>43</v>
      </c>
      <c r="M79" s="213" t="s">
        <v>44</v>
      </c>
      <c r="N79" s="213" t="s">
        <v>45</v>
      </c>
      <c r="O79" s="213" t="s">
        <v>46</v>
      </c>
      <c r="P79" s="205" t="s">
        <v>21</v>
      </c>
    </row>
    <row r="80" spans="1:16">
      <c r="A80" s="208"/>
      <c r="B80" s="209"/>
      <c r="C80" s="205" t="s">
        <v>47</v>
      </c>
      <c r="D80" s="205" t="s">
        <v>48</v>
      </c>
      <c r="E80" s="205" t="s">
        <v>49</v>
      </c>
      <c r="F80" s="205" t="s">
        <v>50</v>
      </c>
      <c r="G80" s="205" t="s">
        <v>51</v>
      </c>
      <c r="H80" s="205" t="s">
        <v>52</v>
      </c>
      <c r="I80" s="205" t="s">
        <v>49</v>
      </c>
      <c r="J80" s="205" t="s">
        <v>53</v>
      </c>
      <c r="K80" s="214"/>
      <c r="L80" s="214"/>
      <c r="M80" s="214"/>
      <c r="N80" s="214"/>
      <c r="O80" s="214"/>
      <c r="P80" s="206"/>
    </row>
    <row r="81" spans="1:16">
      <c r="A81" s="208"/>
      <c r="B81" s="209"/>
      <c r="C81" s="206"/>
      <c r="D81" s="206"/>
      <c r="E81" s="206"/>
      <c r="F81" s="206"/>
      <c r="G81" s="206"/>
      <c r="H81" s="206"/>
      <c r="I81" s="206"/>
      <c r="J81" s="206"/>
      <c r="K81" s="214"/>
      <c r="L81" s="214"/>
      <c r="M81" s="214"/>
      <c r="N81" s="214"/>
      <c r="O81" s="214"/>
      <c r="P81" s="206"/>
    </row>
    <row r="82" spans="1:16">
      <c r="A82" s="208"/>
      <c r="B82" s="209"/>
      <c r="C82" s="207"/>
      <c r="D82" s="207"/>
      <c r="E82" s="207"/>
      <c r="F82" s="207"/>
      <c r="G82" s="207"/>
      <c r="H82" s="207"/>
      <c r="I82" s="207"/>
      <c r="J82" s="207"/>
      <c r="K82" s="215"/>
      <c r="L82" s="215"/>
      <c r="M82" s="215"/>
      <c r="N82" s="215"/>
      <c r="O82" s="215"/>
      <c r="P82" s="207"/>
    </row>
    <row r="83" spans="1:16" ht="24">
      <c r="A83" s="42" t="s">
        <v>54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1"/>
      <c r="M83" s="81"/>
      <c r="N83" s="81"/>
      <c r="O83" s="81"/>
      <c r="P83" s="81"/>
    </row>
    <row r="84" spans="1:16" ht="24">
      <c r="A84" s="42" t="s">
        <v>55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1"/>
      <c r="M84" s="81"/>
      <c r="N84" s="81"/>
      <c r="O84" s="81"/>
      <c r="P84" s="81"/>
    </row>
    <row r="85" spans="1:16" ht="24">
      <c r="A85" s="42" t="s">
        <v>56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1"/>
      <c r="M85" s="81"/>
      <c r="N85" s="81"/>
      <c r="O85" s="81"/>
      <c r="P85" s="81"/>
    </row>
    <row r="86" spans="1:16" ht="24">
      <c r="A86" s="42" t="s">
        <v>57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1"/>
      <c r="M86" s="81"/>
      <c r="N86" s="81"/>
      <c r="O86" s="81"/>
      <c r="P86" s="81"/>
    </row>
    <row r="87" spans="1:16" ht="24">
      <c r="A87" s="42" t="s">
        <v>58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1"/>
      <c r="M87" s="81"/>
      <c r="N87" s="81"/>
      <c r="O87" s="81"/>
      <c r="P87" s="81"/>
    </row>
    <row r="88" spans="1:16" ht="24">
      <c r="A88" s="42" t="s">
        <v>59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1"/>
      <c r="M88" s="81"/>
      <c r="N88" s="81"/>
      <c r="O88" s="81"/>
      <c r="P88" s="81"/>
    </row>
    <row r="89" spans="1:16" ht="24">
      <c r="A89" s="42" t="s">
        <v>60</v>
      </c>
      <c r="B89" s="42">
        <v>4</v>
      </c>
      <c r="C89" s="42">
        <v>5</v>
      </c>
      <c r="D89" s="42">
        <v>0</v>
      </c>
      <c r="E89" s="42">
        <v>0</v>
      </c>
      <c r="F89" s="42">
        <f>C89+D89+E89</f>
        <v>5</v>
      </c>
      <c r="G89" s="42">
        <v>0</v>
      </c>
      <c r="H89" s="42">
        <v>0</v>
      </c>
      <c r="I89" s="42">
        <v>0</v>
      </c>
      <c r="J89" s="42">
        <f>G89-H89-I89</f>
        <v>0</v>
      </c>
      <c r="K89" s="42">
        <f>F89+JJ89</f>
        <v>5</v>
      </c>
      <c r="L89" s="42">
        <v>0</v>
      </c>
      <c r="M89" s="42" t="s">
        <v>82</v>
      </c>
      <c r="N89" s="42">
        <v>0</v>
      </c>
      <c r="O89" s="42">
        <v>0</v>
      </c>
      <c r="P89" s="42">
        <v>0</v>
      </c>
    </row>
    <row r="90" spans="1:16" ht="24">
      <c r="A90" s="42" t="s">
        <v>61</v>
      </c>
      <c r="B90" s="42">
        <v>11</v>
      </c>
      <c r="C90" s="42">
        <v>0</v>
      </c>
      <c r="D90" s="42">
        <v>0</v>
      </c>
      <c r="E90" s="42">
        <v>0</v>
      </c>
      <c r="F90" s="42">
        <f>C90+D90+E90</f>
        <v>0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35</v>
      </c>
      <c r="L90" s="42">
        <v>0</v>
      </c>
      <c r="M90" s="42" t="s">
        <v>82</v>
      </c>
      <c r="N90" s="42">
        <f>L90*O90</f>
        <v>0</v>
      </c>
      <c r="O90" s="42">
        <v>0</v>
      </c>
      <c r="P90" s="42">
        <v>0</v>
      </c>
    </row>
    <row r="91" spans="1:16" ht="24">
      <c r="A91" s="42" t="s">
        <v>62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</row>
    <row r="92" spans="1:16" ht="24">
      <c r="A92" s="84" t="s">
        <v>23</v>
      </c>
      <c r="B92" s="85">
        <f>SUM(B84:B91)</f>
        <v>15</v>
      </c>
      <c r="C92" s="85">
        <f>SUM(C84:C91)</f>
        <v>5</v>
      </c>
      <c r="D92" s="85">
        <f t="shared" ref="D92:J92" si="14">SUM(D89:D91)</f>
        <v>0</v>
      </c>
      <c r="E92" s="85">
        <f t="shared" si="14"/>
        <v>0</v>
      </c>
      <c r="F92" s="85">
        <f t="shared" si="14"/>
        <v>5</v>
      </c>
      <c r="G92" s="85">
        <f t="shared" si="14"/>
        <v>35</v>
      </c>
      <c r="H92" s="85">
        <f t="shared" si="14"/>
        <v>0</v>
      </c>
      <c r="I92" s="85">
        <f t="shared" si="14"/>
        <v>0</v>
      </c>
      <c r="J92" s="85">
        <f t="shared" si="14"/>
        <v>35</v>
      </c>
      <c r="K92" s="86">
        <f>F92+J92</f>
        <v>40</v>
      </c>
      <c r="L92" s="85">
        <f>SUM(L89:L91)</f>
        <v>0</v>
      </c>
      <c r="M92" s="42" t="s">
        <v>82</v>
      </c>
      <c r="N92" s="85">
        <f>SUM(N89:N91)</f>
        <v>0</v>
      </c>
      <c r="O92" s="86" t="e">
        <f>N92/L92</f>
        <v>#DIV/0!</v>
      </c>
      <c r="P92" s="85">
        <f>SUM(P89:P91)</f>
        <v>0</v>
      </c>
    </row>
    <row r="93" spans="1:16" ht="17.2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</row>
    <row r="94" spans="1:16" ht="24">
      <c r="A94" s="208" t="s">
        <v>14</v>
      </c>
      <c r="B94" s="209" t="s">
        <v>20</v>
      </c>
      <c r="C94" s="210" t="s">
        <v>40</v>
      </c>
      <c r="D94" s="211"/>
      <c r="E94" s="211"/>
      <c r="F94" s="212"/>
      <c r="G94" s="210" t="s">
        <v>41</v>
      </c>
      <c r="H94" s="211"/>
      <c r="I94" s="211"/>
      <c r="J94" s="212"/>
      <c r="K94" s="213" t="s">
        <v>42</v>
      </c>
      <c r="L94" s="213" t="s">
        <v>43</v>
      </c>
      <c r="M94" s="213" t="s">
        <v>44</v>
      </c>
      <c r="N94" s="213" t="s">
        <v>45</v>
      </c>
      <c r="O94" s="213" t="s">
        <v>46</v>
      </c>
      <c r="P94" s="205" t="s">
        <v>21</v>
      </c>
    </row>
    <row r="95" spans="1:16">
      <c r="A95" s="208"/>
      <c r="B95" s="209"/>
      <c r="C95" s="205" t="s">
        <v>47</v>
      </c>
      <c r="D95" s="205" t="s">
        <v>48</v>
      </c>
      <c r="E95" s="205" t="s">
        <v>49</v>
      </c>
      <c r="F95" s="205" t="s">
        <v>50</v>
      </c>
      <c r="G95" s="205" t="s">
        <v>51</v>
      </c>
      <c r="H95" s="205" t="s">
        <v>52</v>
      </c>
      <c r="I95" s="205" t="s">
        <v>49</v>
      </c>
      <c r="J95" s="205" t="s">
        <v>53</v>
      </c>
      <c r="K95" s="214"/>
      <c r="L95" s="214"/>
      <c r="M95" s="214"/>
      <c r="N95" s="214"/>
      <c r="O95" s="214"/>
      <c r="P95" s="206"/>
    </row>
    <row r="96" spans="1:16">
      <c r="A96" s="208"/>
      <c r="B96" s="209"/>
      <c r="C96" s="206"/>
      <c r="D96" s="206"/>
      <c r="E96" s="206"/>
      <c r="F96" s="206"/>
      <c r="G96" s="206"/>
      <c r="H96" s="206"/>
      <c r="I96" s="206"/>
      <c r="J96" s="206"/>
      <c r="K96" s="214"/>
      <c r="L96" s="214"/>
      <c r="M96" s="214"/>
      <c r="N96" s="214"/>
      <c r="O96" s="214"/>
      <c r="P96" s="206"/>
    </row>
    <row r="97" spans="1:16">
      <c r="A97" s="208"/>
      <c r="B97" s="209"/>
      <c r="C97" s="207"/>
      <c r="D97" s="207"/>
      <c r="E97" s="207"/>
      <c r="F97" s="207"/>
      <c r="G97" s="207"/>
      <c r="H97" s="207"/>
      <c r="I97" s="207"/>
      <c r="J97" s="207"/>
      <c r="K97" s="215"/>
      <c r="L97" s="215"/>
      <c r="M97" s="215"/>
      <c r="N97" s="215"/>
      <c r="O97" s="215"/>
      <c r="P97" s="207"/>
    </row>
    <row r="98" spans="1:16" ht="24">
      <c r="A98" s="42" t="s">
        <v>54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1"/>
      <c r="M98" s="81"/>
      <c r="N98" s="81"/>
      <c r="O98" s="81"/>
      <c r="P98" s="81"/>
    </row>
    <row r="99" spans="1:16" ht="24">
      <c r="A99" s="42" t="s">
        <v>55</v>
      </c>
      <c r="B99" s="42">
        <v>1</v>
      </c>
      <c r="C99" s="42">
        <v>2</v>
      </c>
      <c r="D99" s="42">
        <v>0</v>
      </c>
      <c r="E99" s="42">
        <v>0</v>
      </c>
      <c r="F99" s="42">
        <f>C99+D99+E99</f>
        <v>2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2</v>
      </c>
      <c r="L99" s="81">
        <v>0</v>
      </c>
      <c r="M99" s="81"/>
      <c r="N99" s="81">
        <v>0</v>
      </c>
      <c r="O99" s="81" t="e">
        <f>N99/L99</f>
        <v>#DIV/0!</v>
      </c>
      <c r="P99" s="81">
        <v>0</v>
      </c>
    </row>
    <row r="100" spans="1:16" ht="24">
      <c r="A100" s="42" t="s">
        <v>56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1"/>
      <c r="M100" s="81"/>
      <c r="N100" s="81"/>
      <c r="O100" s="81"/>
      <c r="P100" s="81"/>
    </row>
    <row r="101" spans="1:16" ht="24">
      <c r="A101" s="42" t="s">
        <v>57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1"/>
      <c r="M101" s="81"/>
      <c r="N101" s="81"/>
      <c r="O101" s="81"/>
      <c r="P101" s="81"/>
    </row>
    <row r="102" spans="1:16" ht="24">
      <c r="A102" s="42" t="s">
        <v>58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1"/>
      <c r="M102" s="81"/>
      <c r="N102" s="81"/>
      <c r="O102" s="81"/>
      <c r="P102" s="81"/>
    </row>
    <row r="103" spans="1:16" ht="24">
      <c r="A103" s="42" t="s">
        <v>59</v>
      </c>
      <c r="B103" s="42">
        <v>1</v>
      </c>
      <c r="C103" s="42">
        <v>2</v>
      </c>
      <c r="D103" s="42">
        <v>0</v>
      </c>
      <c r="E103" s="42">
        <v>0</v>
      </c>
      <c r="F103" s="42">
        <f>C103+D103+E103</f>
        <v>2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2</v>
      </c>
      <c r="L103" s="81">
        <v>0</v>
      </c>
      <c r="M103" s="81"/>
      <c r="N103" s="81">
        <v>0</v>
      </c>
      <c r="O103" s="81" t="e">
        <f>N103/L103</f>
        <v>#DIV/0!</v>
      </c>
      <c r="P103" s="81">
        <v>0</v>
      </c>
    </row>
    <row r="104" spans="1:16" ht="24">
      <c r="A104" s="42" t="s">
        <v>60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1"/>
      <c r="M104" s="81"/>
      <c r="N104" s="81"/>
      <c r="O104" s="81"/>
      <c r="P104" s="81"/>
    </row>
    <row r="105" spans="1:16" ht="24">
      <c r="A105" s="42" t="s">
        <v>61</v>
      </c>
      <c r="B105" s="42">
        <v>0</v>
      </c>
      <c r="C105" s="42">
        <v>0</v>
      </c>
      <c r="D105" s="42">
        <v>0</v>
      </c>
      <c r="E105" s="42">
        <v>0</v>
      </c>
      <c r="F105" s="42">
        <f>C105+D105+E105</f>
        <v>0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0</v>
      </c>
      <c r="L105" s="81">
        <v>0</v>
      </c>
      <c r="M105" s="81"/>
      <c r="N105" s="81">
        <v>0</v>
      </c>
      <c r="O105" s="81" t="e">
        <f>N105/L105</f>
        <v>#DIV/0!</v>
      </c>
      <c r="P105" s="81">
        <v>0</v>
      </c>
    </row>
    <row r="106" spans="1:16" ht="24">
      <c r="A106" s="42" t="s">
        <v>62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1"/>
      <c r="M106" s="81"/>
      <c r="N106" s="81"/>
      <c r="O106" s="81"/>
      <c r="P106" s="81"/>
    </row>
    <row r="107" spans="1:16" ht="24">
      <c r="A107" s="84" t="s">
        <v>23</v>
      </c>
      <c r="B107" s="85">
        <f>SUM(B99:B106)</f>
        <v>2</v>
      </c>
      <c r="C107" s="85">
        <f>SUM(C99:C106)</f>
        <v>4</v>
      </c>
      <c r="D107" s="85">
        <f>SUM(D99:D106)</f>
        <v>0</v>
      </c>
      <c r="E107" s="85">
        <f>SUM(E99:E106)</f>
        <v>0</v>
      </c>
      <c r="F107" s="86">
        <f>C107+D107+E107</f>
        <v>4</v>
      </c>
      <c r="G107" s="85">
        <f>SUM(G99:G106)</f>
        <v>0</v>
      </c>
      <c r="H107" s="85">
        <f>SUM(H99:H106)</f>
        <v>0</v>
      </c>
      <c r="I107" s="85">
        <f>SUM(I99:I106)</f>
        <v>0</v>
      </c>
      <c r="J107" s="86">
        <f>G107-H107-I107</f>
        <v>0</v>
      </c>
      <c r="K107" s="86">
        <f>F107+J107</f>
        <v>4</v>
      </c>
      <c r="L107" s="85">
        <f>SUM(L99:L106)</f>
        <v>0</v>
      </c>
      <c r="M107" s="85"/>
      <c r="N107" s="85"/>
      <c r="O107" s="89" t="e">
        <f>N107/L107</f>
        <v>#DIV/0!</v>
      </c>
      <c r="P107" s="89">
        <v>0</v>
      </c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08" t="s">
        <v>86</v>
      </c>
      <c r="B109" s="209" t="s">
        <v>20</v>
      </c>
      <c r="C109" s="210" t="s">
        <v>40</v>
      </c>
      <c r="D109" s="211"/>
      <c r="E109" s="211"/>
      <c r="F109" s="212"/>
      <c r="G109" s="210" t="s">
        <v>41</v>
      </c>
      <c r="H109" s="211"/>
      <c r="I109" s="211"/>
      <c r="J109" s="212"/>
      <c r="K109" s="213" t="s">
        <v>42</v>
      </c>
      <c r="L109" s="213" t="s">
        <v>43</v>
      </c>
      <c r="M109" s="213" t="s">
        <v>44</v>
      </c>
      <c r="N109" s="213" t="s">
        <v>45</v>
      </c>
      <c r="O109" s="213" t="s">
        <v>46</v>
      </c>
      <c r="P109" s="205" t="s">
        <v>21</v>
      </c>
    </row>
    <row r="110" spans="1:16">
      <c r="A110" s="208"/>
      <c r="B110" s="209"/>
      <c r="C110" s="205" t="s">
        <v>47</v>
      </c>
      <c r="D110" s="205" t="s">
        <v>48</v>
      </c>
      <c r="E110" s="205" t="s">
        <v>49</v>
      </c>
      <c r="F110" s="205" t="s">
        <v>50</v>
      </c>
      <c r="G110" s="205" t="s">
        <v>51</v>
      </c>
      <c r="H110" s="205" t="s">
        <v>52</v>
      </c>
      <c r="I110" s="205" t="s">
        <v>49</v>
      </c>
      <c r="J110" s="205" t="s">
        <v>53</v>
      </c>
      <c r="K110" s="214"/>
      <c r="L110" s="214"/>
      <c r="M110" s="214"/>
      <c r="N110" s="214"/>
      <c r="O110" s="214"/>
      <c r="P110" s="206"/>
    </row>
    <row r="111" spans="1:16">
      <c r="A111" s="208"/>
      <c r="B111" s="209"/>
      <c r="C111" s="206"/>
      <c r="D111" s="206"/>
      <c r="E111" s="206"/>
      <c r="F111" s="206"/>
      <c r="G111" s="206"/>
      <c r="H111" s="206"/>
      <c r="I111" s="206"/>
      <c r="J111" s="206"/>
      <c r="K111" s="214"/>
      <c r="L111" s="214"/>
      <c r="M111" s="214"/>
      <c r="N111" s="214"/>
      <c r="O111" s="214"/>
      <c r="P111" s="206"/>
    </row>
    <row r="112" spans="1:16">
      <c r="A112" s="208"/>
      <c r="B112" s="209"/>
      <c r="C112" s="207"/>
      <c r="D112" s="207"/>
      <c r="E112" s="207"/>
      <c r="F112" s="207"/>
      <c r="G112" s="207"/>
      <c r="H112" s="207"/>
      <c r="I112" s="207"/>
      <c r="J112" s="207"/>
      <c r="K112" s="215"/>
      <c r="L112" s="215"/>
      <c r="M112" s="215"/>
      <c r="N112" s="215"/>
      <c r="O112" s="215"/>
      <c r="P112" s="207"/>
    </row>
    <row r="113" spans="1:16" ht="24">
      <c r="A113" s="42" t="s">
        <v>54</v>
      </c>
      <c r="B113" s="42">
        <v>0</v>
      </c>
      <c r="C113" s="42">
        <v>0</v>
      </c>
      <c r="D113" s="42">
        <v>0</v>
      </c>
      <c r="E113" s="42">
        <v>0</v>
      </c>
      <c r="F113" s="42">
        <f>C113+D113+E113</f>
        <v>0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0</v>
      </c>
      <c r="L113" s="81">
        <v>0</v>
      </c>
      <c r="M113" s="81"/>
      <c r="N113" s="81">
        <v>0</v>
      </c>
      <c r="O113" s="81" t="e">
        <f>N113/L113</f>
        <v>#DIV/0!</v>
      </c>
      <c r="P113" s="81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1"/>
      <c r="M114" s="81"/>
      <c r="N114" s="81"/>
      <c r="O114" s="81"/>
      <c r="P114" s="81"/>
    </row>
    <row r="115" spans="1:16" ht="24">
      <c r="A115" s="42" t="s">
        <v>56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1"/>
      <c r="M115" s="81"/>
      <c r="N115" s="81"/>
      <c r="O115" s="81"/>
      <c r="P115" s="81"/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1"/>
      <c r="M116" s="81"/>
      <c r="N116" s="81"/>
      <c r="O116" s="81"/>
      <c r="P116" s="81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1"/>
      <c r="M117" s="81"/>
      <c r="N117" s="81"/>
      <c r="O117" s="81"/>
      <c r="P117" s="81"/>
    </row>
    <row r="118" spans="1:16" ht="24">
      <c r="A118" s="42" t="s">
        <v>59</v>
      </c>
      <c r="B118" s="42">
        <v>0</v>
      </c>
      <c r="C118" s="42">
        <v>0</v>
      </c>
      <c r="D118" s="42"/>
      <c r="E118" s="42">
        <v>0</v>
      </c>
      <c r="F118" s="42">
        <f>C118+D118+E118</f>
        <v>0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0</v>
      </c>
      <c r="L118" s="81">
        <v>0</v>
      </c>
      <c r="M118" s="81"/>
      <c r="N118" s="81">
        <v>0</v>
      </c>
      <c r="O118" s="81" t="e">
        <f>N118/L118</f>
        <v>#DIV/0!</v>
      </c>
      <c r="P118" s="81">
        <v>0</v>
      </c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1"/>
      <c r="M119" s="81"/>
      <c r="N119" s="81"/>
      <c r="O119" s="81"/>
      <c r="P119" s="81"/>
    </row>
    <row r="120" spans="1:16" ht="24">
      <c r="A120" s="42" t="s">
        <v>61</v>
      </c>
      <c r="B120" s="42">
        <v>0</v>
      </c>
      <c r="C120" s="42">
        <v>0</v>
      </c>
      <c r="D120" s="42">
        <v>0</v>
      </c>
      <c r="E120" s="42">
        <v>0</v>
      </c>
      <c r="F120" s="42">
        <f>C120+D120+E120</f>
        <v>0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0</v>
      </c>
      <c r="L120" s="81">
        <v>0</v>
      </c>
      <c r="M120" s="81"/>
      <c r="N120" s="81">
        <v>0</v>
      </c>
      <c r="O120" s="81" t="e">
        <f>N120/L120</f>
        <v>#DIV/0!</v>
      </c>
      <c r="P120" s="81">
        <v>0</v>
      </c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1"/>
      <c r="M121" s="81"/>
      <c r="N121" s="81"/>
      <c r="O121" s="81"/>
      <c r="P121" s="81"/>
    </row>
    <row r="122" spans="1:16" ht="24">
      <c r="A122" s="84" t="s">
        <v>23</v>
      </c>
      <c r="B122" s="85">
        <f>SUM(B113:B121)</f>
        <v>0</v>
      </c>
      <c r="C122" s="85">
        <f>SUM(C113:C121)</f>
        <v>0</v>
      </c>
      <c r="D122" s="85">
        <f>SUM(D113:D121)</f>
        <v>0</v>
      </c>
      <c r="E122" s="85">
        <f>SUM(E113:E121)</f>
        <v>0</v>
      </c>
      <c r="F122" s="86">
        <f>C122+D122+E122</f>
        <v>0</v>
      </c>
      <c r="G122" s="85">
        <f>SUM(G113:G121)</f>
        <v>0</v>
      </c>
      <c r="H122" s="85">
        <f>SUM(H113:H121)</f>
        <v>0</v>
      </c>
      <c r="I122" s="85">
        <f>SUM(I113:I121)</f>
        <v>0</v>
      </c>
      <c r="J122" s="86">
        <f>G122-H122-I122</f>
        <v>0</v>
      </c>
      <c r="K122" s="86">
        <f>F122+J122</f>
        <v>0</v>
      </c>
      <c r="L122" s="85">
        <f>SUM(L113:L121)</f>
        <v>0</v>
      </c>
      <c r="M122" s="85"/>
      <c r="N122" s="85">
        <f>SUM(N113:N121)</f>
        <v>0</v>
      </c>
      <c r="O122" s="89" t="e">
        <f>N122/L122</f>
        <v>#DIV/0!</v>
      </c>
      <c r="P122" s="85"/>
    </row>
    <row r="123" spans="1:16" ht="17.2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</row>
    <row r="124" spans="1:16" ht="24">
      <c r="A124" s="208" t="s">
        <v>30</v>
      </c>
      <c r="B124" s="209" t="s">
        <v>20</v>
      </c>
      <c r="C124" s="210" t="s">
        <v>40</v>
      </c>
      <c r="D124" s="211"/>
      <c r="E124" s="211"/>
      <c r="F124" s="212"/>
      <c r="G124" s="210" t="s">
        <v>41</v>
      </c>
      <c r="H124" s="211"/>
      <c r="I124" s="211"/>
      <c r="J124" s="212"/>
      <c r="K124" s="213" t="s">
        <v>42</v>
      </c>
      <c r="L124" s="213" t="s">
        <v>43</v>
      </c>
      <c r="M124" s="213" t="s">
        <v>44</v>
      </c>
      <c r="N124" s="213" t="s">
        <v>45</v>
      </c>
      <c r="O124" s="213" t="s">
        <v>46</v>
      </c>
      <c r="P124" s="205" t="s">
        <v>21</v>
      </c>
    </row>
    <row r="125" spans="1:16">
      <c r="A125" s="208"/>
      <c r="B125" s="209"/>
      <c r="C125" s="205" t="s">
        <v>47</v>
      </c>
      <c r="D125" s="205" t="s">
        <v>48</v>
      </c>
      <c r="E125" s="205" t="s">
        <v>49</v>
      </c>
      <c r="F125" s="205" t="s">
        <v>50</v>
      </c>
      <c r="G125" s="205" t="s">
        <v>51</v>
      </c>
      <c r="H125" s="205" t="s">
        <v>52</v>
      </c>
      <c r="I125" s="205" t="s">
        <v>49</v>
      </c>
      <c r="J125" s="205" t="s">
        <v>53</v>
      </c>
      <c r="K125" s="214"/>
      <c r="L125" s="214"/>
      <c r="M125" s="214"/>
      <c r="N125" s="214"/>
      <c r="O125" s="214"/>
      <c r="P125" s="206"/>
    </row>
    <row r="126" spans="1:16">
      <c r="A126" s="208"/>
      <c r="B126" s="209"/>
      <c r="C126" s="206"/>
      <c r="D126" s="206"/>
      <c r="E126" s="206"/>
      <c r="F126" s="206"/>
      <c r="G126" s="206"/>
      <c r="H126" s="206"/>
      <c r="I126" s="206"/>
      <c r="J126" s="206"/>
      <c r="K126" s="214"/>
      <c r="L126" s="214"/>
      <c r="M126" s="214"/>
      <c r="N126" s="214"/>
      <c r="O126" s="214"/>
      <c r="P126" s="206"/>
    </row>
    <row r="127" spans="1:16">
      <c r="A127" s="208"/>
      <c r="B127" s="209"/>
      <c r="C127" s="207"/>
      <c r="D127" s="207"/>
      <c r="E127" s="207"/>
      <c r="F127" s="207"/>
      <c r="G127" s="207"/>
      <c r="H127" s="207"/>
      <c r="I127" s="207"/>
      <c r="J127" s="207"/>
      <c r="K127" s="215"/>
      <c r="L127" s="215"/>
      <c r="M127" s="215"/>
      <c r="N127" s="215"/>
      <c r="O127" s="215"/>
      <c r="P127" s="207"/>
    </row>
    <row r="128" spans="1:16" ht="24">
      <c r="A128" s="42" t="s">
        <v>54</v>
      </c>
      <c r="B128" s="42">
        <v>5</v>
      </c>
      <c r="C128" s="42">
        <v>34</v>
      </c>
      <c r="D128" s="42">
        <v>0</v>
      </c>
      <c r="E128" s="42">
        <v>0</v>
      </c>
      <c r="F128" s="42">
        <f>C128+D128+E128</f>
        <v>34</v>
      </c>
      <c r="G128" s="42">
        <v>20</v>
      </c>
      <c r="H128" s="42">
        <v>0</v>
      </c>
      <c r="I128" s="42">
        <v>0</v>
      </c>
      <c r="J128" s="42">
        <f>G128-H128-I128</f>
        <v>20</v>
      </c>
      <c r="K128" s="42">
        <f>F128+J128</f>
        <v>54</v>
      </c>
      <c r="L128" s="42">
        <v>15</v>
      </c>
      <c r="M128" s="42" t="s">
        <v>81</v>
      </c>
      <c r="N128" s="42">
        <f>SUM(L128*O128)</f>
        <v>6750</v>
      </c>
      <c r="O128" s="42">
        <v>450</v>
      </c>
      <c r="P128" s="64">
        <v>5.6</v>
      </c>
    </row>
    <row r="129" spans="1:16" ht="24">
      <c r="A129" s="42" t="s">
        <v>55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>
        <f t="shared" ref="N129:N136" si="15">L129*O129</f>
        <v>0</v>
      </c>
      <c r="O129" s="42">
        <v>0</v>
      </c>
      <c r="P129" s="42">
        <v>0</v>
      </c>
    </row>
    <row r="130" spans="1:16" ht="24">
      <c r="A130" s="42" t="s">
        <v>56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>
        <f t="shared" si="15"/>
        <v>0</v>
      </c>
      <c r="O130" s="42">
        <v>0</v>
      </c>
      <c r="P130" s="42">
        <v>0</v>
      </c>
    </row>
    <row r="131" spans="1:16" ht="24">
      <c r="A131" s="42" t="s">
        <v>57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>
        <f t="shared" si="15"/>
        <v>0</v>
      </c>
      <c r="O131" s="42">
        <v>0</v>
      </c>
      <c r="P131" s="42">
        <v>0</v>
      </c>
    </row>
    <row r="132" spans="1:16" ht="24">
      <c r="A132" s="42" t="s">
        <v>58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>
        <f t="shared" si="15"/>
        <v>0</v>
      </c>
      <c r="O132" s="42">
        <v>0</v>
      </c>
      <c r="P132" s="42">
        <v>0</v>
      </c>
    </row>
    <row r="133" spans="1:16" ht="24">
      <c r="A133" s="42" t="s">
        <v>59</v>
      </c>
      <c r="B133" s="42">
        <v>2</v>
      </c>
      <c r="C133" s="42">
        <v>43</v>
      </c>
      <c r="D133" s="42">
        <v>0</v>
      </c>
      <c r="E133" s="42">
        <v>0</v>
      </c>
      <c r="F133" s="42">
        <f>C133+D133+E133</f>
        <v>43</v>
      </c>
      <c r="G133" s="42">
        <v>25</v>
      </c>
      <c r="H133" s="42">
        <v>0</v>
      </c>
      <c r="I133" s="42">
        <v>0</v>
      </c>
      <c r="J133" s="42">
        <f>G133-H133-I133</f>
        <v>25</v>
      </c>
      <c r="K133" s="42">
        <f>F133+J133</f>
        <v>68</v>
      </c>
      <c r="L133" s="42">
        <v>15</v>
      </c>
      <c r="M133" s="42" t="s">
        <v>81</v>
      </c>
      <c r="N133" s="42">
        <f t="shared" si="15"/>
        <v>6750</v>
      </c>
      <c r="O133" s="42">
        <v>450</v>
      </c>
      <c r="P133" s="64">
        <v>5.6</v>
      </c>
    </row>
    <row r="134" spans="1:16" ht="24">
      <c r="A134" s="42" t="s">
        <v>60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>
        <f t="shared" si="15"/>
        <v>0</v>
      </c>
      <c r="O134" s="42">
        <v>0</v>
      </c>
      <c r="P134" s="42">
        <v>0</v>
      </c>
    </row>
    <row r="135" spans="1:16" ht="24">
      <c r="A135" s="42" t="s">
        <v>61</v>
      </c>
      <c r="B135" s="42">
        <v>4</v>
      </c>
      <c r="C135" s="42">
        <v>60</v>
      </c>
      <c r="D135" s="42">
        <v>0</v>
      </c>
      <c r="E135" s="42">
        <v>0</v>
      </c>
      <c r="F135" s="42">
        <f>C135+D135+E135</f>
        <v>60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>F135+J135</f>
        <v>60</v>
      </c>
      <c r="L135" s="42">
        <v>0</v>
      </c>
      <c r="M135" s="42" t="s">
        <v>81</v>
      </c>
      <c r="N135" s="42">
        <f t="shared" si="15"/>
        <v>0</v>
      </c>
      <c r="O135" s="42">
        <v>0</v>
      </c>
      <c r="P135" s="42">
        <v>0</v>
      </c>
    </row>
    <row r="136" spans="1:16" ht="24">
      <c r="A136" s="42" t="s">
        <v>62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>
        <f t="shared" si="15"/>
        <v>0</v>
      </c>
      <c r="O136" s="42">
        <v>0</v>
      </c>
      <c r="P136" s="42"/>
    </row>
    <row r="137" spans="1:16" ht="24">
      <c r="A137" s="84" t="s">
        <v>23</v>
      </c>
      <c r="B137" s="85">
        <f>SUM(B128:B136)</f>
        <v>11</v>
      </c>
      <c r="C137" s="85">
        <f>SUM(C128:C136)</f>
        <v>137</v>
      </c>
      <c r="D137" s="85">
        <f>SUM(D128:D136)</f>
        <v>0</v>
      </c>
      <c r="E137" s="85">
        <f>SUM(E128:E136)</f>
        <v>0</v>
      </c>
      <c r="F137" s="86">
        <f>C137+D137+E137</f>
        <v>137</v>
      </c>
      <c r="G137" s="85">
        <f>SUM(G128:G136)</f>
        <v>45</v>
      </c>
      <c r="H137" s="85">
        <f>SUM(H128:H136)</f>
        <v>0</v>
      </c>
      <c r="I137" s="85">
        <f>SUM(I128:I136)</f>
        <v>0</v>
      </c>
      <c r="J137" s="86">
        <f>G137-H137-I137</f>
        <v>45</v>
      </c>
      <c r="K137" s="86">
        <f>F137+J137</f>
        <v>182</v>
      </c>
      <c r="L137" s="85">
        <f>SUM(L128:L136)</f>
        <v>30</v>
      </c>
      <c r="M137" s="42" t="s">
        <v>81</v>
      </c>
      <c r="N137" s="85">
        <f>SUM(N128:N136)</f>
        <v>13500</v>
      </c>
      <c r="O137" s="42">
        <f>N137/L137</f>
        <v>450</v>
      </c>
      <c r="P137" s="90">
        <f>SUM(P128:P136)/2</f>
        <v>5.6</v>
      </c>
    </row>
    <row r="138" spans="1:16" ht="17.2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</row>
    <row r="139" spans="1:16" ht="24">
      <c r="A139" s="208" t="s">
        <v>31</v>
      </c>
      <c r="B139" s="209" t="s">
        <v>20</v>
      </c>
      <c r="C139" s="210" t="s">
        <v>40</v>
      </c>
      <c r="D139" s="211"/>
      <c r="E139" s="211"/>
      <c r="F139" s="212"/>
      <c r="G139" s="210" t="s">
        <v>41</v>
      </c>
      <c r="H139" s="211"/>
      <c r="I139" s="211"/>
      <c r="J139" s="212"/>
      <c r="K139" s="213" t="s">
        <v>42</v>
      </c>
      <c r="L139" s="213" t="s">
        <v>43</v>
      </c>
      <c r="M139" s="213" t="s">
        <v>44</v>
      </c>
      <c r="N139" s="213" t="s">
        <v>45</v>
      </c>
      <c r="O139" s="213" t="s">
        <v>46</v>
      </c>
      <c r="P139" s="205" t="s">
        <v>21</v>
      </c>
    </row>
    <row r="140" spans="1:16">
      <c r="A140" s="208"/>
      <c r="B140" s="209"/>
      <c r="C140" s="205" t="s">
        <v>47</v>
      </c>
      <c r="D140" s="205" t="s">
        <v>48</v>
      </c>
      <c r="E140" s="205" t="s">
        <v>49</v>
      </c>
      <c r="F140" s="205" t="s">
        <v>50</v>
      </c>
      <c r="G140" s="205" t="s">
        <v>51</v>
      </c>
      <c r="H140" s="205" t="s">
        <v>52</v>
      </c>
      <c r="I140" s="205" t="s">
        <v>49</v>
      </c>
      <c r="J140" s="205" t="s">
        <v>53</v>
      </c>
      <c r="K140" s="214"/>
      <c r="L140" s="214"/>
      <c r="M140" s="214"/>
      <c r="N140" s="214"/>
      <c r="O140" s="214"/>
      <c r="P140" s="206"/>
    </row>
    <row r="141" spans="1:16">
      <c r="A141" s="208"/>
      <c r="B141" s="209"/>
      <c r="C141" s="206"/>
      <c r="D141" s="206"/>
      <c r="E141" s="206"/>
      <c r="F141" s="206"/>
      <c r="G141" s="206"/>
      <c r="H141" s="206"/>
      <c r="I141" s="206"/>
      <c r="J141" s="206"/>
      <c r="K141" s="214"/>
      <c r="L141" s="214"/>
      <c r="M141" s="214"/>
      <c r="N141" s="214"/>
      <c r="O141" s="214"/>
      <c r="P141" s="206"/>
    </row>
    <row r="142" spans="1:16">
      <c r="A142" s="208"/>
      <c r="B142" s="209"/>
      <c r="C142" s="207"/>
      <c r="D142" s="207"/>
      <c r="E142" s="207"/>
      <c r="F142" s="207"/>
      <c r="G142" s="207"/>
      <c r="H142" s="207"/>
      <c r="I142" s="207"/>
      <c r="J142" s="207"/>
      <c r="K142" s="215"/>
      <c r="L142" s="215"/>
      <c r="M142" s="215"/>
      <c r="N142" s="215"/>
      <c r="O142" s="215"/>
      <c r="P142" s="207"/>
    </row>
    <row r="143" spans="1:16" ht="24">
      <c r="A143" s="42" t="s">
        <v>54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1"/>
      <c r="M143" s="81"/>
      <c r="N143" s="81"/>
      <c r="O143" s="81"/>
      <c r="P143" s="81"/>
    </row>
    <row r="144" spans="1:16" ht="24">
      <c r="A144" s="42" t="s">
        <v>55</v>
      </c>
      <c r="B144" s="42">
        <v>3</v>
      </c>
      <c r="C144" s="42">
        <v>4</v>
      </c>
      <c r="D144" s="42">
        <v>0</v>
      </c>
      <c r="E144" s="42">
        <v>0</v>
      </c>
      <c r="F144" s="42">
        <f>C144+D144+E144</f>
        <v>4</v>
      </c>
      <c r="G144" s="42">
        <v>0</v>
      </c>
      <c r="H144" s="42">
        <v>0</v>
      </c>
      <c r="I144" s="42">
        <v>0</v>
      </c>
      <c r="J144" s="42">
        <f>G144-H144-I144</f>
        <v>0</v>
      </c>
      <c r="K144" s="42">
        <f>F144+J144</f>
        <v>4</v>
      </c>
      <c r="L144" s="81">
        <v>0</v>
      </c>
      <c r="M144" s="81"/>
      <c r="N144" s="82">
        <v>0</v>
      </c>
      <c r="O144" s="82">
        <v>0</v>
      </c>
      <c r="P144" s="82">
        <v>0</v>
      </c>
    </row>
    <row r="145" spans="1:16" ht="24">
      <c r="A145" s="42" t="s">
        <v>56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1"/>
      <c r="M145" s="81"/>
      <c r="N145" s="82"/>
      <c r="O145" s="82"/>
      <c r="P145" s="82"/>
    </row>
    <row r="146" spans="1:16" ht="24">
      <c r="A146" s="42" t="s">
        <v>57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1"/>
      <c r="M146" s="81"/>
      <c r="N146" s="82"/>
      <c r="O146" s="82"/>
      <c r="P146" s="82"/>
    </row>
    <row r="147" spans="1:16" ht="24">
      <c r="A147" s="42" t="s">
        <v>58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1"/>
      <c r="M147" s="81"/>
      <c r="N147" s="82"/>
      <c r="O147" s="82"/>
      <c r="P147" s="82"/>
    </row>
    <row r="148" spans="1:16" ht="24">
      <c r="A148" s="42" t="s">
        <v>59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1"/>
      <c r="M148" s="81"/>
      <c r="N148" s="82"/>
      <c r="O148" s="82"/>
      <c r="P148" s="82"/>
    </row>
    <row r="149" spans="1:16" ht="24">
      <c r="A149" s="42" t="s">
        <v>60</v>
      </c>
      <c r="B149" s="42">
        <v>2</v>
      </c>
      <c r="C149" s="42">
        <v>3</v>
      </c>
      <c r="D149" s="42">
        <v>0</v>
      </c>
      <c r="E149" s="42">
        <v>0</v>
      </c>
      <c r="F149" s="42">
        <f>C149+D149+E149</f>
        <v>3</v>
      </c>
      <c r="G149" s="42">
        <v>0</v>
      </c>
      <c r="H149" s="42">
        <v>0</v>
      </c>
      <c r="I149" s="42">
        <v>0</v>
      </c>
      <c r="J149" s="42">
        <f>G149-H149-I149</f>
        <v>0</v>
      </c>
      <c r="K149" s="42">
        <f>F149+J149</f>
        <v>3</v>
      </c>
      <c r="L149" s="81">
        <v>0</v>
      </c>
      <c r="M149" s="81"/>
      <c r="N149" s="82">
        <v>0</v>
      </c>
      <c r="O149" s="82">
        <v>0</v>
      </c>
      <c r="P149" s="82">
        <v>0</v>
      </c>
    </row>
    <row r="150" spans="1:16" ht="24">
      <c r="A150" s="42" t="s">
        <v>61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81"/>
      <c r="M150" s="81"/>
      <c r="N150" s="82"/>
      <c r="O150" s="82"/>
      <c r="P150" s="82"/>
    </row>
    <row r="151" spans="1:16" ht="24">
      <c r="A151" s="42" t="s">
        <v>62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81"/>
      <c r="M151" s="81"/>
      <c r="N151" s="82"/>
      <c r="O151" s="82"/>
      <c r="P151" s="82"/>
    </row>
    <row r="152" spans="1:16" ht="24">
      <c r="A152" s="84" t="s">
        <v>23</v>
      </c>
      <c r="B152" s="85">
        <f>SUM(B144:B151)</f>
        <v>5</v>
      </c>
      <c r="C152" s="85">
        <f>SUM(C144:C151)</f>
        <v>7</v>
      </c>
      <c r="D152" s="85">
        <f>SUM(D144:D151)</f>
        <v>0</v>
      </c>
      <c r="E152" s="85">
        <f>SUM(E144:E151)</f>
        <v>0</v>
      </c>
      <c r="F152" s="86">
        <f>C152+D152+E152</f>
        <v>7</v>
      </c>
      <c r="G152" s="85">
        <f>SUM(G144:G151)</f>
        <v>0</v>
      </c>
      <c r="H152" s="85">
        <f>SUM(H144:H151)</f>
        <v>0</v>
      </c>
      <c r="I152" s="85">
        <f>SUM(I144:I151)</f>
        <v>0</v>
      </c>
      <c r="J152" s="86">
        <f>G152-H152-I152</f>
        <v>0</v>
      </c>
      <c r="K152" s="86">
        <f>F152+J152</f>
        <v>7</v>
      </c>
      <c r="L152" s="85">
        <f>SUM(L144:L151)</f>
        <v>0</v>
      </c>
      <c r="M152" s="85"/>
      <c r="N152" s="87">
        <f>SUM(N144:N151)</f>
        <v>0</v>
      </c>
      <c r="O152" s="88">
        <v>0</v>
      </c>
      <c r="P152" s="87">
        <f>SUM(P144:P151)</f>
        <v>0</v>
      </c>
    </row>
    <row r="153" spans="1:16" ht="24">
      <c r="A153" s="95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</row>
    <row r="154" spans="1:16" ht="24">
      <c r="A154" s="208" t="s">
        <v>32</v>
      </c>
      <c r="B154" s="209" t="s">
        <v>20</v>
      </c>
      <c r="C154" s="210" t="s">
        <v>40</v>
      </c>
      <c r="D154" s="211"/>
      <c r="E154" s="211"/>
      <c r="F154" s="212"/>
      <c r="G154" s="210" t="s">
        <v>41</v>
      </c>
      <c r="H154" s="211"/>
      <c r="I154" s="211"/>
      <c r="J154" s="212"/>
      <c r="K154" s="213" t="s">
        <v>42</v>
      </c>
      <c r="L154" s="213" t="s">
        <v>43</v>
      </c>
      <c r="M154" s="213" t="s">
        <v>44</v>
      </c>
      <c r="N154" s="213" t="s">
        <v>45</v>
      </c>
      <c r="O154" s="213" t="s">
        <v>46</v>
      </c>
      <c r="P154" s="205" t="s">
        <v>21</v>
      </c>
    </row>
    <row r="155" spans="1:16">
      <c r="A155" s="208"/>
      <c r="B155" s="209"/>
      <c r="C155" s="205" t="s">
        <v>47</v>
      </c>
      <c r="D155" s="205" t="s">
        <v>48</v>
      </c>
      <c r="E155" s="205" t="s">
        <v>49</v>
      </c>
      <c r="F155" s="205" t="s">
        <v>50</v>
      </c>
      <c r="G155" s="205" t="s">
        <v>51</v>
      </c>
      <c r="H155" s="205" t="s">
        <v>52</v>
      </c>
      <c r="I155" s="205" t="s">
        <v>49</v>
      </c>
      <c r="J155" s="205" t="s">
        <v>53</v>
      </c>
      <c r="K155" s="214"/>
      <c r="L155" s="214"/>
      <c r="M155" s="214"/>
      <c r="N155" s="214"/>
      <c r="O155" s="214"/>
      <c r="P155" s="206"/>
    </row>
    <row r="156" spans="1:16">
      <c r="A156" s="208"/>
      <c r="B156" s="209"/>
      <c r="C156" s="206"/>
      <c r="D156" s="206"/>
      <c r="E156" s="206"/>
      <c r="F156" s="206"/>
      <c r="G156" s="206"/>
      <c r="H156" s="206"/>
      <c r="I156" s="206"/>
      <c r="J156" s="206"/>
      <c r="K156" s="214"/>
      <c r="L156" s="214"/>
      <c r="M156" s="214"/>
      <c r="N156" s="214"/>
      <c r="O156" s="214"/>
      <c r="P156" s="206"/>
    </row>
    <row r="157" spans="1:16">
      <c r="A157" s="208"/>
      <c r="B157" s="209"/>
      <c r="C157" s="207"/>
      <c r="D157" s="207"/>
      <c r="E157" s="207"/>
      <c r="F157" s="207"/>
      <c r="G157" s="207"/>
      <c r="H157" s="207"/>
      <c r="I157" s="207"/>
      <c r="J157" s="207"/>
      <c r="K157" s="215"/>
      <c r="L157" s="215"/>
      <c r="M157" s="215"/>
      <c r="N157" s="215"/>
      <c r="O157" s="215"/>
      <c r="P157" s="207"/>
    </row>
    <row r="158" spans="1:16" ht="24">
      <c r="A158" s="42" t="s">
        <v>54</v>
      </c>
      <c r="B158" s="42">
        <v>19</v>
      </c>
      <c r="C158" s="42">
        <v>164</v>
      </c>
      <c r="D158" s="42">
        <v>0</v>
      </c>
      <c r="E158" s="42">
        <v>0</v>
      </c>
      <c r="F158" s="42">
        <f>C158+D158+E158</f>
        <v>164</v>
      </c>
      <c r="G158" s="42">
        <v>0</v>
      </c>
      <c r="H158" s="42"/>
      <c r="I158" s="42"/>
      <c r="J158" s="42"/>
      <c r="K158" s="42">
        <f>F158+JJ158</f>
        <v>164</v>
      </c>
      <c r="L158" s="81">
        <v>0</v>
      </c>
      <c r="M158" s="81"/>
      <c r="N158" s="81"/>
      <c r="O158" s="81" t="e">
        <f>N158/L158</f>
        <v>#DIV/0!</v>
      </c>
      <c r="P158" s="81">
        <v>0</v>
      </c>
    </row>
    <row r="159" spans="1:16" ht="24">
      <c r="A159" s="42" t="s">
        <v>55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1"/>
      <c r="M159" s="81"/>
      <c r="N159" s="81"/>
      <c r="O159" s="81"/>
      <c r="P159" s="81"/>
    </row>
    <row r="160" spans="1:16" ht="24">
      <c r="A160" s="42" t="s">
        <v>56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1"/>
      <c r="M160" s="81"/>
      <c r="N160" s="81"/>
      <c r="O160" s="81"/>
      <c r="P160" s="81"/>
    </row>
    <row r="161" spans="1:16" ht="24">
      <c r="A161" s="42" t="s">
        <v>57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1"/>
      <c r="M161" s="81"/>
      <c r="N161" s="81"/>
      <c r="O161" s="81"/>
      <c r="P161" s="81"/>
    </row>
    <row r="162" spans="1:16" ht="24">
      <c r="A162" s="42" t="s">
        <v>58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1"/>
      <c r="M162" s="81"/>
      <c r="N162" s="81"/>
      <c r="O162" s="81"/>
      <c r="P162" s="81"/>
    </row>
    <row r="163" spans="1:16" ht="24">
      <c r="A163" s="42" t="s">
        <v>59</v>
      </c>
      <c r="B163" s="42"/>
      <c r="C163" s="42"/>
      <c r="D163" s="42"/>
      <c r="E163" s="42"/>
      <c r="F163" s="42">
        <f>C163+D163+E163</f>
        <v>0</v>
      </c>
      <c r="G163" s="42"/>
      <c r="H163" s="42"/>
      <c r="I163" s="42"/>
      <c r="J163" s="42"/>
      <c r="K163" s="42"/>
      <c r="L163" s="81"/>
      <c r="M163" s="81"/>
      <c r="N163" s="81"/>
      <c r="O163" s="81"/>
      <c r="P163" s="81"/>
    </row>
    <row r="164" spans="1:16" ht="24">
      <c r="A164" s="42" t="s">
        <v>60</v>
      </c>
      <c r="B164" s="42">
        <v>1</v>
      </c>
      <c r="C164" s="42">
        <v>7</v>
      </c>
      <c r="D164" s="42">
        <v>0</v>
      </c>
      <c r="E164" s="42">
        <v>0</v>
      </c>
      <c r="F164" s="42">
        <f>C164+D164+E164</f>
        <v>7</v>
      </c>
      <c r="G164" s="42">
        <v>0</v>
      </c>
      <c r="H164" s="42">
        <v>0</v>
      </c>
      <c r="I164" s="42">
        <v>0</v>
      </c>
      <c r="J164" s="42">
        <f>G164-H164-I164</f>
        <v>0</v>
      </c>
      <c r="K164" s="42">
        <f>F164+JJ164</f>
        <v>7</v>
      </c>
      <c r="L164" s="81">
        <v>0</v>
      </c>
      <c r="M164" s="81"/>
      <c r="N164" s="81">
        <v>0</v>
      </c>
      <c r="O164" s="81" t="e">
        <f>N164/L164</f>
        <v>#DIV/0!</v>
      </c>
      <c r="P164" s="81">
        <v>0</v>
      </c>
    </row>
    <row r="165" spans="1:16" ht="24">
      <c r="A165" s="42" t="s">
        <v>61</v>
      </c>
      <c r="B165" s="42">
        <v>4</v>
      </c>
      <c r="C165" s="42">
        <v>18</v>
      </c>
      <c r="D165" s="42">
        <v>0</v>
      </c>
      <c r="E165" s="42">
        <v>0</v>
      </c>
      <c r="F165" s="42">
        <f>C165+D165+E165</f>
        <v>18</v>
      </c>
      <c r="G165" s="42">
        <v>0</v>
      </c>
      <c r="H165" s="42">
        <v>0</v>
      </c>
      <c r="I165" s="42">
        <v>0</v>
      </c>
      <c r="J165" s="42">
        <v>0</v>
      </c>
      <c r="K165" s="42">
        <f>F165+JJ165</f>
        <v>18</v>
      </c>
      <c r="L165" s="81">
        <v>0</v>
      </c>
      <c r="M165" s="81"/>
      <c r="N165" s="81">
        <v>0</v>
      </c>
      <c r="O165" s="81" t="e">
        <f>N165/L165</f>
        <v>#DIV/0!</v>
      </c>
      <c r="P165" s="81">
        <v>0</v>
      </c>
    </row>
    <row r="166" spans="1:16" ht="24">
      <c r="A166" s="42" t="s">
        <v>62</v>
      </c>
      <c r="B166" s="42"/>
      <c r="C166" s="42"/>
      <c r="D166" s="42"/>
      <c r="E166" s="42"/>
      <c r="F166" s="42">
        <f>C166+D166+E166</f>
        <v>0</v>
      </c>
      <c r="G166" s="42"/>
      <c r="H166" s="42"/>
      <c r="I166" s="42"/>
      <c r="J166" s="42"/>
      <c r="K166" s="42"/>
      <c r="L166" s="81"/>
      <c r="M166" s="81"/>
      <c r="N166" s="81"/>
      <c r="O166" s="81"/>
      <c r="P166" s="81"/>
    </row>
    <row r="167" spans="1:16" ht="24">
      <c r="A167" s="84" t="s">
        <v>23</v>
      </c>
      <c r="B167" s="85">
        <f>SUM(B158:B166)</f>
        <v>24</v>
      </c>
      <c r="C167" s="85">
        <f>SUM(C158:C166)</f>
        <v>189</v>
      </c>
      <c r="D167" s="85">
        <f>SUM(D158:D166)</f>
        <v>0</v>
      </c>
      <c r="E167" s="85">
        <f>SUM(E159:E166)</f>
        <v>0</v>
      </c>
      <c r="F167" s="42">
        <f>C167+D167+E167</f>
        <v>189</v>
      </c>
      <c r="G167" s="85">
        <f>SUM(G159:G166)</f>
        <v>0</v>
      </c>
      <c r="H167" s="85">
        <f>SUM(H159:H166)</f>
        <v>0</v>
      </c>
      <c r="I167" s="85">
        <f>SUM(I159:I166)</f>
        <v>0</v>
      </c>
      <c r="J167" s="86">
        <f>G167-H167-I167</f>
        <v>0</v>
      </c>
      <c r="K167" s="86">
        <f>F167+JJ167</f>
        <v>189</v>
      </c>
      <c r="L167" s="89">
        <v>0</v>
      </c>
      <c r="M167" s="85"/>
      <c r="N167" s="89">
        <v>0</v>
      </c>
      <c r="O167" s="89" t="e">
        <f>N167/L167</f>
        <v>#DIV/0!</v>
      </c>
      <c r="P167" s="85">
        <f>SUM(P159:P166)</f>
        <v>0</v>
      </c>
    </row>
    <row r="168" spans="1:16" ht="24">
      <c r="A168" s="95"/>
      <c r="B168" s="96"/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</row>
    <row r="169" spans="1:16" ht="24">
      <c r="A169" s="95"/>
      <c r="B169" s="96"/>
      <c r="C169" s="96"/>
      <c r="D169" s="96"/>
      <c r="E169" s="96"/>
      <c r="F169" s="96"/>
      <c r="G169" s="96"/>
      <c r="H169" s="96"/>
      <c r="I169" s="96"/>
      <c r="J169" s="96"/>
      <c r="K169" s="96"/>
      <c r="L169" s="96"/>
      <c r="M169" s="96"/>
      <c r="N169" s="96"/>
      <c r="O169" s="96"/>
      <c r="P169" s="96"/>
    </row>
    <row r="170" spans="1:16" ht="17.2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</row>
    <row r="171" spans="1:16" ht="24.6" customHeight="1">
      <c r="A171" s="216" t="s">
        <v>33</v>
      </c>
      <c r="B171" s="219" t="s">
        <v>20</v>
      </c>
      <c r="C171" s="210" t="s">
        <v>40</v>
      </c>
      <c r="D171" s="211"/>
      <c r="E171" s="211"/>
      <c r="F171" s="212"/>
      <c r="G171" s="210" t="s">
        <v>41</v>
      </c>
      <c r="H171" s="211"/>
      <c r="I171" s="211"/>
      <c r="J171" s="212"/>
      <c r="K171" s="213" t="s">
        <v>42</v>
      </c>
      <c r="L171" s="213" t="s">
        <v>43</v>
      </c>
      <c r="M171" s="213" t="s">
        <v>44</v>
      </c>
      <c r="N171" s="213" t="s">
        <v>45</v>
      </c>
      <c r="O171" s="213" t="s">
        <v>46</v>
      </c>
      <c r="P171" s="205" t="s">
        <v>21</v>
      </c>
    </row>
    <row r="172" spans="1:16" ht="14.45" customHeight="1">
      <c r="A172" s="217"/>
      <c r="B172" s="220"/>
      <c r="C172" s="205" t="s">
        <v>47</v>
      </c>
      <c r="D172" s="205" t="s">
        <v>48</v>
      </c>
      <c r="E172" s="205" t="s">
        <v>49</v>
      </c>
      <c r="F172" s="205" t="s">
        <v>50</v>
      </c>
      <c r="G172" s="205" t="s">
        <v>51</v>
      </c>
      <c r="H172" s="205" t="s">
        <v>52</v>
      </c>
      <c r="I172" s="205" t="s">
        <v>49</v>
      </c>
      <c r="J172" s="205" t="s">
        <v>53</v>
      </c>
      <c r="K172" s="214"/>
      <c r="L172" s="214"/>
      <c r="M172" s="214"/>
      <c r="N172" s="214"/>
      <c r="O172" s="214"/>
      <c r="P172" s="206"/>
    </row>
    <row r="173" spans="1:16" ht="14.45" customHeight="1">
      <c r="A173" s="217"/>
      <c r="B173" s="220"/>
      <c r="C173" s="206"/>
      <c r="D173" s="206"/>
      <c r="E173" s="206"/>
      <c r="F173" s="206"/>
      <c r="G173" s="206"/>
      <c r="H173" s="206"/>
      <c r="I173" s="206"/>
      <c r="J173" s="206"/>
      <c r="K173" s="214"/>
      <c r="L173" s="214"/>
      <c r="M173" s="214"/>
      <c r="N173" s="214"/>
      <c r="O173" s="214"/>
      <c r="P173" s="206"/>
    </row>
    <row r="174" spans="1:16" ht="14.45" customHeight="1">
      <c r="A174" s="218"/>
      <c r="B174" s="221"/>
      <c r="C174" s="207"/>
      <c r="D174" s="207"/>
      <c r="E174" s="207"/>
      <c r="F174" s="207"/>
      <c r="G174" s="207"/>
      <c r="H174" s="207"/>
      <c r="I174" s="207"/>
      <c r="J174" s="207"/>
      <c r="K174" s="215"/>
      <c r="L174" s="215"/>
      <c r="M174" s="215"/>
      <c r="N174" s="215"/>
      <c r="O174" s="215"/>
      <c r="P174" s="207"/>
    </row>
    <row r="175" spans="1:16" ht="24">
      <c r="A175" s="42" t="s">
        <v>54</v>
      </c>
      <c r="B175" s="42">
        <v>5</v>
      </c>
      <c r="C175" s="42">
        <v>12</v>
      </c>
      <c r="D175" s="42">
        <v>0</v>
      </c>
      <c r="E175" s="42">
        <v>0</v>
      </c>
      <c r="F175" s="42">
        <f>C175+D175+E175</f>
        <v>12</v>
      </c>
      <c r="G175" s="42">
        <v>0</v>
      </c>
      <c r="H175" s="42">
        <v>0</v>
      </c>
      <c r="I175" s="42">
        <v>0</v>
      </c>
      <c r="J175" s="42">
        <f>G175-H175-I175</f>
        <v>0</v>
      </c>
      <c r="K175" s="42">
        <f>F175+J175</f>
        <v>12</v>
      </c>
      <c r="L175" s="42">
        <v>0</v>
      </c>
      <c r="M175" s="42"/>
      <c r="N175" s="42">
        <v>0</v>
      </c>
      <c r="O175" s="42" t="e">
        <f>N175/L175</f>
        <v>#DIV/0!</v>
      </c>
      <c r="P175" s="42">
        <v>0</v>
      </c>
    </row>
    <row r="176" spans="1:16" ht="24">
      <c r="A176" s="42" t="s">
        <v>55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</row>
    <row r="177" spans="1:16" ht="24">
      <c r="A177" s="42" t="s">
        <v>56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</row>
    <row r="178" spans="1:16" ht="24">
      <c r="A178" s="42" t="s">
        <v>57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</row>
    <row r="179" spans="1:16" ht="24">
      <c r="A179" s="42" t="s">
        <v>58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</row>
    <row r="180" spans="1:16" ht="24">
      <c r="A180" s="42" t="s">
        <v>59</v>
      </c>
      <c r="B180" s="42">
        <v>4</v>
      </c>
      <c r="C180" s="42">
        <v>7</v>
      </c>
      <c r="D180" s="42">
        <v>0</v>
      </c>
      <c r="E180" s="42">
        <v>0</v>
      </c>
      <c r="F180" s="42">
        <f>C180+D180+E180</f>
        <v>7</v>
      </c>
      <c r="G180" s="42">
        <v>0</v>
      </c>
      <c r="H180" s="42">
        <v>0</v>
      </c>
      <c r="I180" s="42">
        <v>0</v>
      </c>
      <c r="J180" s="42">
        <f>G180-H180-I180</f>
        <v>0</v>
      </c>
      <c r="K180" s="42">
        <f>F180+J180</f>
        <v>7</v>
      </c>
      <c r="L180" s="42">
        <v>0</v>
      </c>
      <c r="M180" s="42"/>
      <c r="N180" s="42">
        <v>0</v>
      </c>
      <c r="O180" s="42" t="e">
        <f>N180/L180</f>
        <v>#DIV/0!</v>
      </c>
      <c r="P180" s="42">
        <v>0</v>
      </c>
    </row>
    <row r="181" spans="1:16" ht="24">
      <c r="A181" s="42" t="s">
        <v>60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</row>
    <row r="182" spans="1:16" ht="24">
      <c r="A182" s="42" t="s">
        <v>61</v>
      </c>
      <c r="B182" s="42">
        <v>14</v>
      </c>
      <c r="C182" s="42">
        <v>80</v>
      </c>
      <c r="D182" s="42">
        <v>0</v>
      </c>
      <c r="E182" s="42">
        <v>0</v>
      </c>
      <c r="F182" s="42">
        <f>C182+D182+E182</f>
        <v>80</v>
      </c>
      <c r="G182" s="42">
        <v>50</v>
      </c>
      <c r="H182" s="42">
        <v>0</v>
      </c>
      <c r="I182" s="42">
        <v>0</v>
      </c>
      <c r="J182" s="42">
        <f>G182-H182-I182</f>
        <v>50</v>
      </c>
      <c r="K182" s="42">
        <f>F182+J182</f>
        <v>130</v>
      </c>
      <c r="L182" s="42">
        <v>0</v>
      </c>
      <c r="M182" s="42" t="s">
        <v>109</v>
      </c>
      <c r="N182" s="42">
        <f>L182*O182</f>
        <v>0</v>
      </c>
      <c r="O182" s="42">
        <v>0</v>
      </c>
      <c r="P182" s="42">
        <v>0</v>
      </c>
    </row>
    <row r="183" spans="1:16" ht="24">
      <c r="A183" s="42" t="s">
        <v>62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 ht="24">
      <c r="A184" s="84" t="s">
        <v>23</v>
      </c>
      <c r="B184" s="85">
        <f>SUM(B175:B183)</f>
        <v>23</v>
      </c>
      <c r="C184" s="85">
        <f>SUM(C175:C183)</f>
        <v>99</v>
      </c>
      <c r="D184" s="85">
        <f>SUM(D175:D183)</f>
        <v>0</v>
      </c>
      <c r="E184" s="85">
        <f>SUM(E175:E183)</f>
        <v>0</v>
      </c>
      <c r="F184" s="86">
        <f>C184+D184+E184</f>
        <v>99</v>
      </c>
      <c r="G184" s="85">
        <f>SUM(G175:G183)</f>
        <v>50</v>
      </c>
      <c r="H184" s="85">
        <f>SUM(H175:H183)</f>
        <v>0</v>
      </c>
      <c r="I184" s="85">
        <f>SUM(I175:I183)</f>
        <v>0</v>
      </c>
      <c r="J184" s="86">
        <f>G184-H184-I184</f>
        <v>50</v>
      </c>
      <c r="K184" s="86">
        <f>F184+J184</f>
        <v>149</v>
      </c>
      <c r="L184" s="85">
        <f>SUM(L175:L183)</f>
        <v>0</v>
      </c>
      <c r="M184" s="42" t="s">
        <v>109</v>
      </c>
      <c r="N184" s="85">
        <f>SUM(N175:N183)</f>
        <v>0</v>
      </c>
      <c r="O184" s="86" t="e">
        <f>N184/L184</f>
        <v>#DIV/0!</v>
      </c>
      <c r="P184" s="85">
        <f>SUM(P175:P183)</f>
        <v>0</v>
      </c>
    </row>
    <row r="185" spans="1:16" ht="17.2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</row>
    <row r="186" spans="1:16" ht="24">
      <c r="A186" s="216" t="s">
        <v>37</v>
      </c>
      <c r="B186" s="219" t="s">
        <v>20</v>
      </c>
      <c r="C186" s="210" t="s">
        <v>40</v>
      </c>
      <c r="D186" s="211"/>
      <c r="E186" s="211"/>
      <c r="F186" s="212"/>
      <c r="G186" s="210" t="s">
        <v>41</v>
      </c>
      <c r="H186" s="211"/>
      <c r="I186" s="211"/>
      <c r="J186" s="212"/>
      <c r="K186" s="213" t="s">
        <v>42</v>
      </c>
      <c r="L186" s="213" t="s">
        <v>43</v>
      </c>
      <c r="M186" s="213" t="s">
        <v>44</v>
      </c>
      <c r="N186" s="213" t="s">
        <v>45</v>
      </c>
      <c r="O186" s="213" t="s">
        <v>46</v>
      </c>
      <c r="P186" s="205" t="s">
        <v>21</v>
      </c>
    </row>
    <row r="187" spans="1:16">
      <c r="A187" s="217"/>
      <c r="B187" s="220"/>
      <c r="C187" s="205" t="s">
        <v>47</v>
      </c>
      <c r="D187" s="205" t="s">
        <v>48</v>
      </c>
      <c r="E187" s="205" t="s">
        <v>49</v>
      </c>
      <c r="F187" s="205" t="s">
        <v>50</v>
      </c>
      <c r="G187" s="205" t="s">
        <v>51</v>
      </c>
      <c r="H187" s="205" t="s">
        <v>52</v>
      </c>
      <c r="I187" s="205" t="s">
        <v>49</v>
      </c>
      <c r="J187" s="205" t="s">
        <v>53</v>
      </c>
      <c r="K187" s="214"/>
      <c r="L187" s="214"/>
      <c r="M187" s="214"/>
      <c r="N187" s="214"/>
      <c r="O187" s="214"/>
      <c r="P187" s="206"/>
    </row>
    <row r="188" spans="1:16">
      <c r="A188" s="217"/>
      <c r="B188" s="220"/>
      <c r="C188" s="206"/>
      <c r="D188" s="206"/>
      <c r="E188" s="206"/>
      <c r="F188" s="206"/>
      <c r="G188" s="206"/>
      <c r="H188" s="206"/>
      <c r="I188" s="206"/>
      <c r="J188" s="206"/>
      <c r="K188" s="214"/>
      <c r="L188" s="214"/>
      <c r="M188" s="214"/>
      <c r="N188" s="214"/>
      <c r="O188" s="214"/>
      <c r="P188" s="206"/>
    </row>
    <row r="189" spans="1:16">
      <c r="A189" s="218"/>
      <c r="B189" s="221"/>
      <c r="C189" s="207"/>
      <c r="D189" s="207"/>
      <c r="E189" s="207"/>
      <c r="F189" s="207"/>
      <c r="G189" s="207"/>
      <c r="H189" s="207"/>
      <c r="I189" s="207"/>
      <c r="J189" s="207"/>
      <c r="K189" s="215"/>
      <c r="L189" s="215"/>
      <c r="M189" s="215"/>
      <c r="N189" s="215"/>
      <c r="O189" s="215"/>
      <c r="P189" s="207"/>
    </row>
    <row r="190" spans="1:16" ht="24">
      <c r="A190" s="42" t="s">
        <v>54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1"/>
      <c r="M190" s="81"/>
      <c r="N190" s="81"/>
      <c r="O190" s="81"/>
      <c r="P190" s="81"/>
    </row>
    <row r="191" spans="1:16" ht="24">
      <c r="A191" s="42" t="s">
        <v>55</v>
      </c>
      <c r="B191" s="42">
        <v>1</v>
      </c>
      <c r="C191" s="42">
        <v>3</v>
      </c>
      <c r="D191" s="42">
        <v>0</v>
      </c>
      <c r="E191" s="42"/>
      <c r="F191" s="42">
        <f>C191+D191+E191</f>
        <v>3</v>
      </c>
      <c r="G191" s="42">
        <v>0</v>
      </c>
      <c r="H191" s="42">
        <v>0</v>
      </c>
      <c r="I191" s="42">
        <v>0</v>
      </c>
      <c r="J191" s="42">
        <v>0</v>
      </c>
      <c r="K191" s="42">
        <f>F191+J191</f>
        <v>3</v>
      </c>
      <c r="L191" s="81">
        <v>0</v>
      </c>
      <c r="M191" s="81"/>
      <c r="N191" s="81">
        <v>0</v>
      </c>
      <c r="O191" s="81">
        <v>0</v>
      </c>
      <c r="P191" s="81">
        <v>0</v>
      </c>
    </row>
    <row r="192" spans="1:16" ht="24">
      <c r="A192" s="42" t="s">
        <v>56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1"/>
      <c r="M192" s="81"/>
      <c r="N192" s="81"/>
      <c r="O192" s="81"/>
      <c r="P192" s="81"/>
    </row>
    <row r="193" spans="1:16" ht="24">
      <c r="A193" s="42" t="s">
        <v>57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1"/>
      <c r="M193" s="81"/>
      <c r="N193" s="81"/>
      <c r="O193" s="81"/>
      <c r="P193" s="81"/>
    </row>
    <row r="194" spans="1:16" ht="24">
      <c r="A194" s="42" t="s">
        <v>58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1"/>
      <c r="M194" s="81"/>
      <c r="N194" s="81"/>
      <c r="O194" s="81"/>
      <c r="P194" s="81"/>
    </row>
    <row r="195" spans="1:16" ht="24">
      <c r="A195" s="42" t="s">
        <v>59</v>
      </c>
      <c r="B195" s="42">
        <v>0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0</v>
      </c>
      <c r="L195" s="81">
        <v>0</v>
      </c>
      <c r="M195" s="81"/>
      <c r="N195" s="81">
        <v>0</v>
      </c>
      <c r="O195" s="81">
        <v>0</v>
      </c>
      <c r="P195" s="81">
        <v>0</v>
      </c>
    </row>
    <row r="196" spans="1:16" ht="24">
      <c r="A196" s="42" t="s">
        <v>60</v>
      </c>
      <c r="B196" s="42">
        <v>1</v>
      </c>
      <c r="C196" s="42">
        <v>1</v>
      </c>
      <c r="D196" s="42">
        <v>0</v>
      </c>
      <c r="E196" s="42">
        <v>0</v>
      </c>
      <c r="F196" s="42">
        <f>C196+D196+E196</f>
        <v>1</v>
      </c>
      <c r="G196" s="42">
        <v>0</v>
      </c>
      <c r="H196" s="42">
        <v>0</v>
      </c>
      <c r="I196" s="42">
        <v>0</v>
      </c>
      <c r="J196" s="42">
        <v>0</v>
      </c>
      <c r="K196" s="42">
        <f>F196+J196</f>
        <v>1</v>
      </c>
      <c r="L196" s="81">
        <v>0</v>
      </c>
      <c r="M196" s="81"/>
      <c r="N196" s="81">
        <v>0</v>
      </c>
      <c r="O196" s="81">
        <v>0</v>
      </c>
      <c r="P196" s="81">
        <v>0</v>
      </c>
    </row>
    <row r="197" spans="1:16" ht="24">
      <c r="A197" s="42" t="s">
        <v>61</v>
      </c>
      <c r="B197" s="42">
        <v>1</v>
      </c>
      <c r="C197" s="42">
        <v>2</v>
      </c>
      <c r="D197" s="42">
        <v>0</v>
      </c>
      <c r="E197" s="42">
        <v>0</v>
      </c>
      <c r="F197" s="42">
        <f>C197+D197+E197</f>
        <v>2</v>
      </c>
      <c r="G197" s="42">
        <v>0</v>
      </c>
      <c r="H197" s="42">
        <v>0</v>
      </c>
      <c r="I197" s="42">
        <v>0</v>
      </c>
      <c r="J197" s="42">
        <f>G197-H197-I197</f>
        <v>0</v>
      </c>
      <c r="K197" s="42">
        <f>F197+J197</f>
        <v>2</v>
      </c>
      <c r="L197" s="81">
        <v>0</v>
      </c>
      <c r="M197" s="81"/>
      <c r="N197" s="81">
        <v>0</v>
      </c>
      <c r="O197" s="81">
        <v>0</v>
      </c>
      <c r="P197" s="81">
        <v>0</v>
      </c>
    </row>
    <row r="198" spans="1:16" ht="24">
      <c r="A198" s="42" t="s">
        <v>62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1"/>
      <c r="M198" s="81"/>
      <c r="N198" s="81"/>
      <c r="O198" s="81"/>
      <c r="P198" s="81"/>
    </row>
    <row r="199" spans="1:16" ht="24">
      <c r="A199" s="84" t="s">
        <v>23</v>
      </c>
      <c r="B199" s="85">
        <f>SUM(B190:B198)</f>
        <v>3</v>
      </c>
      <c r="C199" s="85">
        <f t="shared" ref="C199:P199" si="16">SUM(C190:C198)</f>
        <v>6</v>
      </c>
      <c r="D199" s="85">
        <f t="shared" si="16"/>
        <v>0</v>
      </c>
      <c r="E199" s="85">
        <f t="shared" si="16"/>
        <v>0</v>
      </c>
      <c r="F199" s="85">
        <f t="shared" si="16"/>
        <v>6</v>
      </c>
      <c r="G199" s="85">
        <f t="shared" si="16"/>
        <v>0</v>
      </c>
      <c r="H199" s="85">
        <f t="shared" si="16"/>
        <v>0</v>
      </c>
      <c r="I199" s="85">
        <f t="shared" si="16"/>
        <v>0</v>
      </c>
      <c r="J199" s="85">
        <f t="shared" si="16"/>
        <v>0</v>
      </c>
      <c r="K199" s="85">
        <f t="shared" si="16"/>
        <v>6</v>
      </c>
      <c r="L199" s="85">
        <f t="shared" si="16"/>
        <v>0</v>
      </c>
      <c r="M199" s="85">
        <f t="shared" si="16"/>
        <v>0</v>
      </c>
      <c r="N199" s="85">
        <f t="shared" si="16"/>
        <v>0</v>
      </c>
      <c r="O199" s="85">
        <f t="shared" si="16"/>
        <v>0</v>
      </c>
      <c r="P199" s="85">
        <f t="shared" si="16"/>
        <v>0</v>
      </c>
    </row>
    <row r="200" spans="1:16" ht="17.2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</row>
    <row r="201" spans="1:16" ht="17.2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</row>
    <row r="202" spans="1:16" ht="24">
      <c r="A202" s="216" t="s">
        <v>115</v>
      </c>
      <c r="B202" s="219" t="s">
        <v>20</v>
      </c>
      <c r="C202" s="210" t="s">
        <v>40</v>
      </c>
      <c r="D202" s="211"/>
      <c r="E202" s="211"/>
      <c r="F202" s="212"/>
      <c r="G202" s="210" t="s">
        <v>41</v>
      </c>
      <c r="H202" s="211"/>
      <c r="I202" s="211"/>
      <c r="J202" s="212"/>
      <c r="K202" s="213" t="s">
        <v>42</v>
      </c>
      <c r="L202" s="213" t="s">
        <v>43</v>
      </c>
      <c r="M202" s="213" t="s">
        <v>44</v>
      </c>
      <c r="N202" s="213" t="s">
        <v>45</v>
      </c>
      <c r="O202" s="213" t="s">
        <v>46</v>
      </c>
      <c r="P202" s="205" t="s">
        <v>21</v>
      </c>
    </row>
    <row r="203" spans="1:16">
      <c r="A203" s="217"/>
      <c r="B203" s="220"/>
      <c r="C203" s="205" t="s">
        <v>47</v>
      </c>
      <c r="D203" s="205" t="s">
        <v>48</v>
      </c>
      <c r="E203" s="205" t="s">
        <v>49</v>
      </c>
      <c r="F203" s="205" t="s">
        <v>50</v>
      </c>
      <c r="G203" s="205" t="s">
        <v>51</v>
      </c>
      <c r="H203" s="205" t="s">
        <v>52</v>
      </c>
      <c r="I203" s="205" t="s">
        <v>49</v>
      </c>
      <c r="J203" s="205" t="s">
        <v>53</v>
      </c>
      <c r="K203" s="214"/>
      <c r="L203" s="214"/>
      <c r="M203" s="214"/>
      <c r="N203" s="214"/>
      <c r="O203" s="214"/>
      <c r="P203" s="206"/>
    </row>
    <row r="204" spans="1:16">
      <c r="A204" s="217"/>
      <c r="B204" s="220"/>
      <c r="C204" s="206"/>
      <c r="D204" s="206"/>
      <c r="E204" s="206"/>
      <c r="F204" s="206"/>
      <c r="G204" s="206"/>
      <c r="H204" s="206"/>
      <c r="I204" s="206"/>
      <c r="J204" s="206"/>
      <c r="K204" s="214"/>
      <c r="L204" s="214"/>
      <c r="M204" s="214"/>
      <c r="N204" s="214"/>
      <c r="O204" s="214"/>
      <c r="P204" s="206"/>
    </row>
    <row r="205" spans="1:16">
      <c r="A205" s="218"/>
      <c r="B205" s="221"/>
      <c r="C205" s="207"/>
      <c r="D205" s="207"/>
      <c r="E205" s="207"/>
      <c r="F205" s="207"/>
      <c r="G205" s="207"/>
      <c r="H205" s="207"/>
      <c r="I205" s="207"/>
      <c r="J205" s="207"/>
      <c r="K205" s="215"/>
      <c r="L205" s="215"/>
      <c r="M205" s="215"/>
      <c r="N205" s="215"/>
      <c r="O205" s="215"/>
      <c r="P205" s="207"/>
    </row>
    <row r="206" spans="1:16" ht="24">
      <c r="A206" s="42" t="s">
        <v>54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1"/>
      <c r="M206" s="81"/>
      <c r="N206" s="81"/>
      <c r="O206" s="81"/>
      <c r="P206" s="81"/>
    </row>
    <row r="207" spans="1:16" ht="24">
      <c r="A207" s="42" t="s">
        <v>55</v>
      </c>
      <c r="B207" s="42">
        <v>0</v>
      </c>
      <c r="C207" s="42">
        <v>0</v>
      </c>
      <c r="D207" s="42">
        <v>0</v>
      </c>
      <c r="E207" s="42"/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f>F207+J207</f>
        <v>0</v>
      </c>
      <c r="L207" s="81">
        <v>0</v>
      </c>
      <c r="M207" s="81"/>
      <c r="N207" s="81">
        <v>0</v>
      </c>
      <c r="O207" s="81">
        <v>0</v>
      </c>
      <c r="P207" s="81">
        <v>0</v>
      </c>
    </row>
    <row r="208" spans="1:16" ht="24">
      <c r="A208" s="42" t="s">
        <v>56</v>
      </c>
      <c r="B208" s="42"/>
      <c r="C208" s="42"/>
      <c r="D208" s="42"/>
      <c r="E208" s="42"/>
      <c r="F208" s="42">
        <f t="shared" ref="F208:F210" si="17">C208+D208+E208</f>
        <v>0</v>
      </c>
      <c r="G208" s="42"/>
      <c r="H208" s="42"/>
      <c r="I208" s="42"/>
      <c r="J208" s="42">
        <v>0</v>
      </c>
      <c r="K208" s="42">
        <f t="shared" ref="K208:K210" si="18">F208+J208</f>
        <v>0</v>
      </c>
      <c r="L208" s="81"/>
      <c r="M208" s="81"/>
      <c r="N208" s="81"/>
      <c r="O208" s="81"/>
      <c r="P208" s="81"/>
    </row>
    <row r="209" spans="1:16" ht="24">
      <c r="A209" s="42" t="s">
        <v>57</v>
      </c>
      <c r="B209" s="42"/>
      <c r="C209" s="42"/>
      <c r="D209" s="42"/>
      <c r="E209" s="42"/>
      <c r="F209" s="42">
        <f t="shared" si="17"/>
        <v>0</v>
      </c>
      <c r="G209" s="42"/>
      <c r="H209" s="42"/>
      <c r="I209" s="42"/>
      <c r="J209" s="42">
        <v>0</v>
      </c>
      <c r="K209" s="42">
        <f t="shared" si="18"/>
        <v>0</v>
      </c>
      <c r="L209" s="81"/>
      <c r="M209" s="81"/>
      <c r="N209" s="81"/>
      <c r="O209" s="81"/>
      <c r="P209" s="81"/>
    </row>
    <row r="210" spans="1:16" ht="24">
      <c r="A210" s="42" t="s">
        <v>58</v>
      </c>
      <c r="B210" s="42">
        <v>3</v>
      </c>
      <c r="C210" s="42">
        <v>3</v>
      </c>
      <c r="D210" s="42">
        <v>0</v>
      </c>
      <c r="E210" s="42"/>
      <c r="F210" s="42">
        <f t="shared" si="17"/>
        <v>3</v>
      </c>
      <c r="G210" s="42"/>
      <c r="H210" s="42"/>
      <c r="I210" s="42"/>
      <c r="J210" s="42">
        <v>0</v>
      </c>
      <c r="K210" s="42">
        <f t="shared" si="18"/>
        <v>3</v>
      </c>
      <c r="L210" s="81"/>
      <c r="M210" s="81"/>
      <c r="N210" s="81"/>
      <c r="O210" s="81"/>
      <c r="P210" s="81"/>
    </row>
    <row r="211" spans="1:16" ht="24">
      <c r="A211" s="42" t="s">
        <v>59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1">
        <v>0</v>
      </c>
      <c r="M211" s="81"/>
      <c r="N211" s="81">
        <v>0</v>
      </c>
      <c r="O211" s="81">
        <v>0</v>
      </c>
      <c r="P211" s="81">
        <v>0</v>
      </c>
    </row>
    <row r="212" spans="1:16" ht="24">
      <c r="A212" s="42" t="s">
        <v>60</v>
      </c>
      <c r="B212" s="42">
        <v>0</v>
      </c>
      <c r="C212" s="42">
        <v>0</v>
      </c>
      <c r="D212" s="42">
        <v>0</v>
      </c>
      <c r="E212" s="42">
        <v>0</v>
      </c>
      <c r="F212" s="42">
        <f>C212+D212+E212</f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f>F212+J212</f>
        <v>0</v>
      </c>
      <c r="L212" s="81">
        <v>0</v>
      </c>
      <c r="M212" s="81"/>
      <c r="N212" s="81">
        <v>0</v>
      </c>
      <c r="O212" s="81">
        <v>0</v>
      </c>
      <c r="P212" s="81">
        <v>0</v>
      </c>
    </row>
    <row r="213" spans="1:16" ht="24">
      <c r="A213" s="42" t="s">
        <v>61</v>
      </c>
      <c r="B213" s="42">
        <v>0</v>
      </c>
      <c r="C213" s="42">
        <v>0</v>
      </c>
      <c r="D213" s="42">
        <v>0</v>
      </c>
      <c r="E213" s="42">
        <v>0</v>
      </c>
      <c r="F213" s="42">
        <f>C213+D213+E213</f>
        <v>0</v>
      </c>
      <c r="G213" s="42">
        <v>0</v>
      </c>
      <c r="H213" s="42">
        <v>0</v>
      </c>
      <c r="I213" s="42">
        <v>0</v>
      </c>
      <c r="J213" s="42">
        <f>G213-H213-I213</f>
        <v>0</v>
      </c>
      <c r="K213" s="42">
        <f>F213+J213</f>
        <v>0</v>
      </c>
      <c r="L213" s="81">
        <v>0</v>
      </c>
      <c r="M213" s="81"/>
      <c r="N213" s="81">
        <v>0</v>
      </c>
      <c r="O213" s="81">
        <v>0</v>
      </c>
      <c r="P213" s="81">
        <v>0</v>
      </c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1"/>
      <c r="M214" s="81"/>
      <c r="N214" s="81"/>
      <c r="O214" s="81"/>
      <c r="P214" s="81"/>
    </row>
    <row r="215" spans="1:16" ht="24">
      <c r="A215" s="84" t="s">
        <v>23</v>
      </c>
      <c r="B215" s="85">
        <f>SUM(B206:B214)</f>
        <v>3</v>
      </c>
      <c r="C215" s="85">
        <f t="shared" ref="C215:P215" si="19">SUM(C206:C214)</f>
        <v>3</v>
      </c>
      <c r="D215" s="85">
        <f t="shared" si="19"/>
        <v>0</v>
      </c>
      <c r="E215" s="85">
        <f t="shared" si="19"/>
        <v>0</v>
      </c>
      <c r="F215" s="85">
        <f t="shared" si="19"/>
        <v>3</v>
      </c>
      <c r="G215" s="85">
        <f t="shared" si="19"/>
        <v>0</v>
      </c>
      <c r="H215" s="85">
        <f t="shared" si="19"/>
        <v>0</v>
      </c>
      <c r="I215" s="85">
        <f t="shared" si="19"/>
        <v>0</v>
      </c>
      <c r="J215" s="85">
        <f t="shared" si="19"/>
        <v>0</v>
      </c>
      <c r="K215" s="85">
        <f t="shared" si="19"/>
        <v>3</v>
      </c>
      <c r="L215" s="85">
        <f t="shared" si="19"/>
        <v>0</v>
      </c>
      <c r="M215" s="85">
        <f t="shared" si="19"/>
        <v>0</v>
      </c>
      <c r="N215" s="85">
        <f t="shared" si="19"/>
        <v>0</v>
      </c>
      <c r="O215" s="85">
        <f t="shared" si="19"/>
        <v>0</v>
      </c>
      <c r="P215" s="85">
        <f t="shared" si="19"/>
        <v>0</v>
      </c>
    </row>
    <row r="216" spans="1:16" ht="17.2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</row>
    <row r="217" spans="1:16" ht="17.2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</row>
    <row r="218" spans="1:16" ht="24">
      <c r="A218" s="208" t="s">
        <v>119</v>
      </c>
      <c r="B218" s="209" t="s">
        <v>20</v>
      </c>
      <c r="C218" s="210" t="s">
        <v>40</v>
      </c>
      <c r="D218" s="211"/>
      <c r="E218" s="211"/>
      <c r="F218" s="212"/>
      <c r="G218" s="210" t="s">
        <v>41</v>
      </c>
      <c r="H218" s="211"/>
      <c r="I218" s="211"/>
      <c r="J218" s="212"/>
      <c r="K218" s="213" t="s">
        <v>42</v>
      </c>
      <c r="L218" s="213" t="s">
        <v>43</v>
      </c>
      <c r="M218" s="213" t="s">
        <v>44</v>
      </c>
      <c r="N218" s="213" t="s">
        <v>45</v>
      </c>
      <c r="O218" s="213" t="s">
        <v>46</v>
      </c>
      <c r="P218" s="205" t="s">
        <v>21</v>
      </c>
    </row>
    <row r="219" spans="1:16">
      <c r="A219" s="208"/>
      <c r="B219" s="209"/>
      <c r="C219" s="205" t="s">
        <v>47</v>
      </c>
      <c r="D219" s="205" t="s">
        <v>48</v>
      </c>
      <c r="E219" s="205" t="s">
        <v>49</v>
      </c>
      <c r="F219" s="205" t="s">
        <v>50</v>
      </c>
      <c r="G219" s="205" t="s">
        <v>51</v>
      </c>
      <c r="H219" s="205" t="s">
        <v>52</v>
      </c>
      <c r="I219" s="205" t="s">
        <v>49</v>
      </c>
      <c r="J219" s="205" t="s">
        <v>53</v>
      </c>
      <c r="K219" s="214"/>
      <c r="L219" s="214"/>
      <c r="M219" s="214"/>
      <c r="N219" s="214"/>
      <c r="O219" s="214"/>
      <c r="P219" s="206"/>
    </row>
    <row r="220" spans="1:16">
      <c r="A220" s="208"/>
      <c r="B220" s="209"/>
      <c r="C220" s="206"/>
      <c r="D220" s="206"/>
      <c r="E220" s="206"/>
      <c r="F220" s="206"/>
      <c r="G220" s="206"/>
      <c r="H220" s="206"/>
      <c r="I220" s="206"/>
      <c r="J220" s="206"/>
      <c r="K220" s="214"/>
      <c r="L220" s="214"/>
      <c r="M220" s="214"/>
      <c r="N220" s="214"/>
      <c r="O220" s="214"/>
      <c r="P220" s="206"/>
    </row>
    <row r="221" spans="1:16">
      <c r="A221" s="208"/>
      <c r="B221" s="209"/>
      <c r="C221" s="207"/>
      <c r="D221" s="207"/>
      <c r="E221" s="207"/>
      <c r="F221" s="207"/>
      <c r="G221" s="207"/>
      <c r="H221" s="207"/>
      <c r="I221" s="207"/>
      <c r="J221" s="207"/>
      <c r="K221" s="215"/>
      <c r="L221" s="215"/>
      <c r="M221" s="215"/>
      <c r="N221" s="215"/>
      <c r="O221" s="215"/>
      <c r="P221" s="207"/>
    </row>
    <row r="222" spans="1:16" ht="24">
      <c r="A222" s="42" t="s">
        <v>54</v>
      </c>
      <c r="B222" s="42">
        <v>1</v>
      </c>
      <c r="C222" s="42">
        <v>1</v>
      </c>
      <c r="D222" s="42">
        <v>0</v>
      </c>
      <c r="E222" s="42">
        <v>0</v>
      </c>
      <c r="F222" s="42">
        <f>C222+D222+E222</f>
        <v>1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1</v>
      </c>
      <c r="L222" s="81">
        <v>0</v>
      </c>
      <c r="M222" s="81"/>
      <c r="N222" s="81">
        <v>0</v>
      </c>
      <c r="O222" s="81" t="e">
        <f>N222/L222</f>
        <v>#DIV/0!</v>
      </c>
      <c r="P222" s="81">
        <v>0</v>
      </c>
    </row>
    <row r="223" spans="1:16" ht="24">
      <c r="A223" s="42" t="s">
        <v>55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1"/>
      <c r="M223" s="81"/>
      <c r="N223" s="81"/>
      <c r="O223" s="81"/>
      <c r="P223" s="81"/>
    </row>
    <row r="224" spans="1:16" ht="24">
      <c r="A224" s="42" t="s">
        <v>56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1"/>
      <c r="M224" s="81"/>
      <c r="N224" s="81"/>
      <c r="O224" s="81"/>
      <c r="P224" s="81"/>
    </row>
    <row r="225" spans="1:16" ht="24">
      <c r="A225" s="42" t="s">
        <v>57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1"/>
      <c r="M225" s="81"/>
      <c r="N225" s="81"/>
      <c r="O225" s="81"/>
      <c r="P225" s="81"/>
    </row>
    <row r="226" spans="1:16" ht="24">
      <c r="A226" s="42" t="s">
        <v>58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1"/>
      <c r="M226" s="81"/>
      <c r="N226" s="81"/>
      <c r="O226" s="81"/>
      <c r="P226" s="81"/>
    </row>
    <row r="227" spans="1:16" ht="24">
      <c r="A227" s="42" t="s">
        <v>59</v>
      </c>
      <c r="B227" s="42">
        <v>1</v>
      </c>
      <c r="C227" s="42">
        <v>15</v>
      </c>
      <c r="D227" s="42">
        <v>0</v>
      </c>
      <c r="E227" s="42">
        <v>0</v>
      </c>
      <c r="F227" s="42">
        <f>C227+D227+E227</f>
        <v>15</v>
      </c>
      <c r="G227" s="42">
        <v>0</v>
      </c>
      <c r="H227" s="42">
        <v>0</v>
      </c>
      <c r="I227" s="42">
        <v>0</v>
      </c>
      <c r="J227" s="42">
        <f>G227-H227-I227</f>
        <v>0</v>
      </c>
      <c r="K227" s="42">
        <f>F227+J227</f>
        <v>15</v>
      </c>
      <c r="L227" s="81">
        <v>0</v>
      </c>
      <c r="M227" s="81"/>
      <c r="N227" s="81">
        <v>0</v>
      </c>
      <c r="O227" s="81" t="e">
        <f>N227/L227</f>
        <v>#DIV/0!</v>
      </c>
      <c r="P227" s="81">
        <v>0</v>
      </c>
    </row>
    <row r="228" spans="1:16" ht="24">
      <c r="A228" s="42" t="s">
        <v>60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1"/>
      <c r="M228" s="81"/>
      <c r="N228" s="81"/>
      <c r="O228" s="81"/>
      <c r="P228" s="81"/>
    </row>
    <row r="229" spans="1:16" ht="24">
      <c r="A229" s="42" t="s">
        <v>61</v>
      </c>
      <c r="B229" s="42">
        <v>10</v>
      </c>
      <c r="C229" s="42">
        <v>38</v>
      </c>
      <c r="D229" s="42">
        <v>0</v>
      </c>
      <c r="E229" s="42">
        <v>0</v>
      </c>
      <c r="F229" s="42">
        <f>C229+D229+E229</f>
        <v>38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38</v>
      </c>
      <c r="L229" s="81">
        <v>0</v>
      </c>
      <c r="M229" s="81"/>
      <c r="N229" s="81">
        <v>0</v>
      </c>
      <c r="O229" s="81" t="e">
        <f>N229/L229</f>
        <v>#DIV/0!</v>
      </c>
      <c r="P229" s="81">
        <v>0</v>
      </c>
    </row>
    <row r="230" spans="1:16" ht="24">
      <c r="A230" s="42" t="s">
        <v>62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81"/>
      <c r="M230" s="81"/>
      <c r="N230" s="81"/>
      <c r="O230" s="81"/>
      <c r="P230" s="81"/>
    </row>
    <row r="231" spans="1:16" ht="24">
      <c r="A231" s="84" t="s">
        <v>23</v>
      </c>
      <c r="B231" s="85">
        <f>SUM(B222:B230)</f>
        <v>12</v>
      </c>
      <c r="C231" s="85">
        <f>SUM(C222:C230)</f>
        <v>54</v>
      </c>
      <c r="D231" s="85">
        <f>SUM(D222:D230)</f>
        <v>0</v>
      </c>
      <c r="E231" s="85">
        <f>SUM(E222:E230)</f>
        <v>0</v>
      </c>
      <c r="F231" s="86">
        <f>C231+D231+E231</f>
        <v>54</v>
      </c>
      <c r="G231" s="85">
        <f>SUM(G222:G230)</f>
        <v>0</v>
      </c>
      <c r="H231" s="85">
        <f>SUM(H222:H230)</f>
        <v>0</v>
      </c>
      <c r="I231" s="85">
        <f>SUM(I222:I230)</f>
        <v>0</v>
      </c>
      <c r="J231" s="86">
        <f>G231-H231-I231</f>
        <v>0</v>
      </c>
      <c r="K231" s="86">
        <f>F231+J231</f>
        <v>54</v>
      </c>
      <c r="L231" s="85">
        <f>SUM(L222:L230)</f>
        <v>0</v>
      </c>
      <c r="M231" s="85"/>
      <c r="N231" s="85">
        <f>SUM(N222:N230)</f>
        <v>0</v>
      </c>
      <c r="O231" s="89" t="e">
        <f>N231/L231</f>
        <v>#DIV/0!</v>
      </c>
      <c r="P231" s="85"/>
    </row>
    <row r="232" spans="1:16" ht="17.2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</row>
  </sheetData>
  <mergeCells count="273">
    <mergeCell ref="P186:P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A186:A189"/>
    <mergeCell ref="B186:B189"/>
    <mergeCell ref="C186:F186"/>
    <mergeCell ref="G186:J186"/>
    <mergeCell ref="K186:K189"/>
    <mergeCell ref="L186:L189"/>
    <mergeCell ref="M186:M189"/>
    <mergeCell ref="N186:N189"/>
    <mergeCell ref="O186:O189"/>
    <mergeCell ref="P154:P157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A154:A157"/>
    <mergeCell ref="B154:B157"/>
    <mergeCell ref="C154:F154"/>
    <mergeCell ref="G154:J154"/>
    <mergeCell ref="K154:K157"/>
    <mergeCell ref="L154:L157"/>
    <mergeCell ref="M154:M157"/>
    <mergeCell ref="N154:N157"/>
    <mergeCell ref="O154:O157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9:A22"/>
    <mergeCell ref="B19:B22"/>
    <mergeCell ref="C19:F19"/>
    <mergeCell ref="G19:J19"/>
    <mergeCell ref="K19:K22"/>
    <mergeCell ref="H20:H22"/>
    <mergeCell ref="I20:I22"/>
    <mergeCell ref="J20:J22"/>
    <mergeCell ref="L19:L22"/>
    <mergeCell ref="M19:M22"/>
    <mergeCell ref="N19:N22"/>
    <mergeCell ref="O19:O22"/>
    <mergeCell ref="P19:P22"/>
    <mergeCell ref="C20:C22"/>
    <mergeCell ref="D20:D22"/>
    <mergeCell ref="E20:E22"/>
    <mergeCell ref="F20:F22"/>
    <mergeCell ref="G20:G22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C34:F34"/>
    <mergeCell ref="G34:J34"/>
    <mergeCell ref="K34:K37"/>
    <mergeCell ref="L34:L37"/>
    <mergeCell ref="I35:I37"/>
    <mergeCell ref="J35:J37"/>
    <mergeCell ref="A49:A52"/>
    <mergeCell ref="B49:B52"/>
    <mergeCell ref="C49:F49"/>
    <mergeCell ref="G49:J49"/>
    <mergeCell ref="K49:K52"/>
    <mergeCell ref="L49:L52"/>
    <mergeCell ref="I50:I52"/>
    <mergeCell ref="J50:J52"/>
    <mergeCell ref="M34:M37"/>
    <mergeCell ref="A34:A37"/>
    <mergeCell ref="B34:B37"/>
    <mergeCell ref="M49:M52"/>
    <mergeCell ref="N49:N52"/>
    <mergeCell ref="O49:O52"/>
    <mergeCell ref="P49:P52"/>
    <mergeCell ref="C50:C52"/>
    <mergeCell ref="D50:D52"/>
    <mergeCell ref="E50:E52"/>
    <mergeCell ref="F50:F52"/>
    <mergeCell ref="G50:G52"/>
    <mergeCell ref="H50:H52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A79:A82"/>
    <mergeCell ref="B79:B82"/>
    <mergeCell ref="C79:F79"/>
    <mergeCell ref="G79:J79"/>
    <mergeCell ref="K79:K82"/>
    <mergeCell ref="L79:L82"/>
    <mergeCell ref="I80:I82"/>
    <mergeCell ref="J80:J82"/>
    <mergeCell ref="M64:M67"/>
    <mergeCell ref="A64:A67"/>
    <mergeCell ref="B64:B67"/>
    <mergeCell ref="M79:M82"/>
    <mergeCell ref="N79:N82"/>
    <mergeCell ref="O79:O82"/>
    <mergeCell ref="P79:P82"/>
    <mergeCell ref="C80:C82"/>
    <mergeCell ref="D80:D82"/>
    <mergeCell ref="E80:E82"/>
    <mergeCell ref="F80:F82"/>
    <mergeCell ref="G80:G82"/>
    <mergeCell ref="H80:H82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C94:F94"/>
    <mergeCell ref="G94:J94"/>
    <mergeCell ref="K94:K97"/>
    <mergeCell ref="L94:L97"/>
    <mergeCell ref="I95:I97"/>
    <mergeCell ref="J95:J97"/>
    <mergeCell ref="A109:A112"/>
    <mergeCell ref="B109:B112"/>
    <mergeCell ref="C109:F109"/>
    <mergeCell ref="G109:J109"/>
    <mergeCell ref="K109:K112"/>
    <mergeCell ref="L109:L112"/>
    <mergeCell ref="I110:I112"/>
    <mergeCell ref="J110:J112"/>
    <mergeCell ref="M94:M97"/>
    <mergeCell ref="A94:A97"/>
    <mergeCell ref="B94:B97"/>
    <mergeCell ref="M109:M112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A124:A127"/>
    <mergeCell ref="B124:B127"/>
    <mergeCell ref="C124:F124"/>
    <mergeCell ref="G124:J124"/>
    <mergeCell ref="K124:K127"/>
    <mergeCell ref="L124:L127"/>
    <mergeCell ref="I125:I127"/>
    <mergeCell ref="J125:J127"/>
    <mergeCell ref="A139:A142"/>
    <mergeCell ref="B139:B142"/>
    <mergeCell ref="M124:M127"/>
    <mergeCell ref="N124:N127"/>
    <mergeCell ref="O124:O127"/>
    <mergeCell ref="P124:P127"/>
    <mergeCell ref="C125:C127"/>
    <mergeCell ref="D125:D127"/>
    <mergeCell ref="E125:E127"/>
    <mergeCell ref="F125:F127"/>
    <mergeCell ref="G125:G127"/>
    <mergeCell ref="H125:H127"/>
    <mergeCell ref="O139:O142"/>
    <mergeCell ref="M171:M174"/>
    <mergeCell ref="N171:N174"/>
    <mergeCell ref="O171:O174"/>
    <mergeCell ref="P139:P142"/>
    <mergeCell ref="C140:C142"/>
    <mergeCell ref="D140:D142"/>
    <mergeCell ref="E140:E142"/>
    <mergeCell ref="F140:F142"/>
    <mergeCell ref="G140:G142"/>
    <mergeCell ref="H140:H142"/>
    <mergeCell ref="I140:I142"/>
    <mergeCell ref="J140:J142"/>
    <mergeCell ref="C139:F139"/>
    <mergeCell ref="G139:J139"/>
    <mergeCell ref="K139:K142"/>
    <mergeCell ref="L139:L142"/>
    <mergeCell ref="M139:M142"/>
    <mergeCell ref="N139:N142"/>
    <mergeCell ref="P171:P174"/>
    <mergeCell ref="C172:C174"/>
    <mergeCell ref="D172:D174"/>
    <mergeCell ref="E172:E174"/>
    <mergeCell ref="F172:F174"/>
    <mergeCell ref="G172:G174"/>
    <mergeCell ref="H172:H174"/>
    <mergeCell ref="A171:A174"/>
    <mergeCell ref="B171:B174"/>
    <mergeCell ref="C171:F171"/>
    <mergeCell ref="G171:J171"/>
    <mergeCell ref="K171:K174"/>
    <mergeCell ref="L171:L174"/>
    <mergeCell ref="I172:I174"/>
    <mergeCell ref="J172:J174"/>
    <mergeCell ref="A202:A205"/>
    <mergeCell ref="B202:B205"/>
    <mergeCell ref="C202:F202"/>
    <mergeCell ref="G202:J202"/>
    <mergeCell ref="K202:K205"/>
    <mergeCell ref="L202:L205"/>
    <mergeCell ref="M202:M205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A218:A221"/>
    <mergeCell ref="B218:B221"/>
    <mergeCell ref="C218:F218"/>
    <mergeCell ref="G218:J218"/>
    <mergeCell ref="K218:K221"/>
    <mergeCell ref="L218:L221"/>
    <mergeCell ref="M218:M221"/>
    <mergeCell ref="N218:N221"/>
    <mergeCell ref="O218:O221"/>
    <mergeCell ref="P218:P221"/>
    <mergeCell ref="C219:C221"/>
    <mergeCell ref="D219:D221"/>
    <mergeCell ref="E219:E221"/>
    <mergeCell ref="F219:F221"/>
    <mergeCell ref="G219:G221"/>
    <mergeCell ref="H219:H221"/>
    <mergeCell ref="I219:I221"/>
    <mergeCell ref="J219:J221"/>
  </mergeCells>
  <printOptions horizontalCentered="1"/>
  <pageMargins left="0" right="0" top="0" bottom="0" header="0.3" footer="0.3"/>
  <pageSetup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รอ.ไม้ผล</vt:lpstr>
      <vt:lpstr>รต .ไม้ผล ไม้ยืนต้น</vt:lpstr>
      <vt:lpstr>ต.แม่สิน</vt:lpstr>
      <vt:lpstr>ต.แม่สำ</vt:lpstr>
      <vt:lpstr>ต.ป่างิ้ว</vt:lpstr>
      <vt:lpstr>ต.หาดเสี้ยว</vt:lpstr>
      <vt:lpstr>ต.บ้านตึก</vt:lpstr>
      <vt:lpstr>ต.หนองอ้อ</vt:lpstr>
      <vt:lpstr>ต.ดงคู่</vt:lpstr>
      <vt:lpstr>ต.บ้านแก่ง</vt:lpstr>
      <vt:lpstr>ต.ศรีสัชฯ</vt:lpstr>
      <vt:lpstr>ต.ท่าชัย</vt:lpstr>
      <vt:lpstr>ต.สารจิตร</vt:lpstr>
      <vt:lpstr>รอ.ไม้ผล!Print_Titles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DOAE-0442-2564</dc:creator>
  <cp:lastModifiedBy>PC</cp:lastModifiedBy>
  <cp:lastPrinted>2026-03-23T07:40:56Z</cp:lastPrinted>
  <dcterms:created xsi:type="dcterms:W3CDTF">2021-10-19T03:09:02Z</dcterms:created>
  <dcterms:modified xsi:type="dcterms:W3CDTF">2026-03-25T02:21:41Z</dcterms:modified>
</cp:coreProperties>
</file>